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1\"/>
    </mc:Choice>
  </mc:AlternateContent>
  <bookViews>
    <workbookView xWindow="0" yWindow="0" windowWidth="7470" windowHeight="4635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52511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<sst xmlns="http://schemas.openxmlformats.org/spreadsheetml/2006/main" count="98" uniqueCount="72">
  <si>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</si>
  <si>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</si>
  <si>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</si>
  <si>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</si>
  <si>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</si>
  <si>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</si>
  <si>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</si>
  <si>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</si>
  <si>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</si>
  <si>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</si>
  <si>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</si>
  <si>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</si>
  <si>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</si>
  <si>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</si>
  <si>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</si>
  <si>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</si>
  <si>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</si>
  <si>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</si>
  <si>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</si>
  <si>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</si>
  <si>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</si>
  <si>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</si>
  <si>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</si>
  <si>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</si>
  <si>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</si>
  <si>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</si>
  <si>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</si>
  <si>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</si>
  <si>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</si>
  <si>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</si>
  <si>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</si>
  <si>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</si>
  <si>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</si>
  <si>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</si>
  <si>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</si>
  <si>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</si>
  <si>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</si>
  <si>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</si>
  <si>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</si>
  <si>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</si>
  <si>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</si>
  <si>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</si>
  <si>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</si>
  <si>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</si>
  <si>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</si>
  <si>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</si>
  <si>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</si>
  <si>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</si>
  <si>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</si>
  <si>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</si>
  <si>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</si>
  <si>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</si>
  <si>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</si>
  <si>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</si>
  <si>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</si>
  <si>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</si>
  <si>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</si>
  <si>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</si>
  <si>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</si>
  <si>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</si>
  <si>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</si>
  <si>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</si>
  <si>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</si>
  <si>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</si>
  <si>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</si>
  <si>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</si>
  <si>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</si>
  <si>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</si>
  <si>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</si>
  <si>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JARC</t>
  </si>
  <si>
    <t>9.50 - 10.10 m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</si>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</sst>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98.002976928801786</c:v>
                </c:pt>
                <c:pt idx="8">
                  <c:v>95.16089059786654</c:v>
                </c:pt>
                <c:pt idx="9">
                  <c:v>89.515919126767557</c:v>
                </c:pt>
                <c:pt idx="10">
                  <c:v>75.344688662862808</c:v>
                </c:pt>
                <c:pt idx="11">
                  <c:v>59.977821880426688</c:v>
                </c:pt>
                <c:pt idx="12">
                  <c:v>42.415688414785407</c:v>
                </c:pt>
                <c:pt idx="13">
                  <c:v>21.580255519722144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66D-4B78-B9D4-487ADB37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13824"/>
        <c:axId val="402630064"/>
      </c:scatterChart>
      <c:valAx>
        <c:axId val="402613824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02630064"/>
        <c:crosses val="autoZero"/>
        <c:crossBetween val="midCat"/>
        <c:minorUnit val="10"/>
      </c:valAx>
      <c:valAx>
        <c:axId val="40263006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0261382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31</c:v>
                </c:pt>
                <c:pt idx="1">
                  <c:v>28</c:v>
                </c:pt>
                <c:pt idx="2">
                  <c:v>23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24.94172494172496</c:v>
                </c:pt>
                <c:pt idx="1">
                  <c:v>25.597381342062199</c:v>
                </c:pt>
                <c:pt idx="2">
                  <c:v>27.675276752767537</c:v>
                </c:pt>
                <c:pt idx="3">
                  <c:v>28.275007742335102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1A-4F1C-8F8B-7C1F314C8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675184"/>
        <c:axId val="402627824"/>
      </c:scatterChart>
      <c:valAx>
        <c:axId val="2656751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02627824"/>
        <c:crosses val="autoZero"/>
        <c:crossBetween val="midCat"/>
      </c:valAx>
      <c:valAx>
        <c:axId val="402627824"/>
        <c:scaling>
          <c:orientation val="minMax"/>
          <c:max val="29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656751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E6-40C2-BE95-AAE1A41C0062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6-40C2-BE95-AAE1A41C0062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E6-40C2-BE95-AAE1A41C0062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E6-40C2-BE95-AAE1A41C0062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26.666234341663888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3.7548419366007302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BE6-40C2-BE95-AAE1A41C0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631744"/>
        <c:axId val="402630624"/>
      </c:scatterChart>
      <c:valAx>
        <c:axId val="40263174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630624"/>
        <c:crosses val="autoZero"/>
        <c:crossBetween val="midCat"/>
        <c:majorUnit val="10"/>
        <c:minorUnit val="10"/>
      </c:valAx>
      <c:valAx>
        <c:axId val="40263062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263174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86897" y="2676086"/>
          <a:ext cx="3326279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=""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92320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=""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=""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=""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="" xmlns:a16="http://schemas.microsoft.com/office/drawing/2014/main" id="{0B372AC8-62C8-4FDF-B35D-128B520BC9E2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J15" sqref="J15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1</v>
      </c>
      <c r="C9" s="17" t="s">
        <v>2</v>
      </c>
      <c r="D9" s="18">
        <v>17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85.7</v>
      </c>
      <c r="C17" s="27">
        <v>571.5</v>
      </c>
      <c r="D17" s="27">
        <v>488.8</v>
      </c>
      <c r="E17" s="27">
        <f>C17-D17</f>
        <v>82.699999999999989</v>
      </c>
      <c r="F17" s="27">
        <f>D17-B17</f>
        <v>403.1</v>
      </c>
      <c r="G17" s="27">
        <f>(E17/F17)*100</f>
        <v>20.516000992309596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8.0500000000000007</v>
      </c>
      <c r="D31" s="30">
        <f t="shared" ref="D31" si="3">(C31*100)/$F$17</f>
        <v>1.997023071198214</v>
      </c>
      <c r="E31" s="30">
        <f>E30+D31</f>
        <v>1.997023071198214</v>
      </c>
      <c r="F31" s="30">
        <f>100-E31</f>
        <v>98.002976928801786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1.45</v>
      </c>
      <c r="D32" s="42">
        <f>(C32*$F$31)/$C$39</f>
        <v>2.8420863309352518</v>
      </c>
      <c r="E32" s="30">
        <f>D32</f>
        <v>2.8420863309352518</v>
      </c>
      <c r="F32" s="30">
        <f>$F$31-E32</f>
        <v>95.16089059786654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2.88</v>
      </c>
      <c r="D33" s="42">
        <f t="shared" ref="D33:D38" si="4">(C33*$F$31)/$C$39</f>
        <v>5.6449714710989829</v>
      </c>
      <c r="E33" s="30">
        <f t="shared" ref="E33:E38" si="5">E32+D33</f>
        <v>8.4870578020342347</v>
      </c>
      <c r="F33" s="30">
        <f t="shared" ref="F33:F38" si="6">$F$31-E33</f>
        <v>89.515919126767557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7.23</v>
      </c>
      <c r="D34" s="42">
        <f t="shared" si="4"/>
        <v>14.17123046390474</v>
      </c>
      <c r="E34" s="30">
        <f t="shared" si="5"/>
        <v>22.658288265938975</v>
      </c>
      <c r="F34" s="30">
        <f t="shared" si="6"/>
        <v>75.344688662862808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7.84</v>
      </c>
      <c r="D35" s="42">
        <f t="shared" si="4"/>
        <v>15.366866782436121</v>
      </c>
      <c r="E35" s="30">
        <f t="shared" si="5"/>
        <v>38.025155048375098</v>
      </c>
      <c r="F35" s="30">
        <f t="shared" si="6"/>
        <v>59.977821880426688</v>
      </c>
      <c r="G35" s="12"/>
      <c r="H35" s="34" t="s">
        <v>54</v>
      </c>
      <c r="I35" s="44">
        <f>E31</f>
        <v>1.997023071198214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8.9600000000000009</v>
      </c>
      <c r="D36" s="42">
        <f t="shared" si="4"/>
        <v>17.562133465641281</v>
      </c>
      <c r="E36" s="30">
        <f t="shared" si="5"/>
        <v>55.587288514016379</v>
      </c>
      <c r="F36" s="30">
        <f t="shared" si="6"/>
        <v>42.415688414785407</v>
      </c>
      <c r="G36" s="12"/>
      <c r="H36" s="34" t="s">
        <v>55</v>
      </c>
      <c r="I36" s="44">
        <f>100-I35-I37</f>
        <v>76.422721409079628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10.63</v>
      </c>
      <c r="D37" s="42">
        <f t="shared" si="4"/>
        <v>20.835432895063263</v>
      </c>
      <c r="E37" s="30">
        <f t="shared" si="5"/>
        <v>76.422721409079642</v>
      </c>
      <c r="F37" s="30">
        <f t="shared" si="6"/>
        <v>21.580255519722144</v>
      </c>
      <c r="G37" s="12"/>
      <c r="H37" s="34" t="s">
        <v>56</v>
      </c>
      <c r="I37" s="44">
        <f>D38</f>
        <v>21.580255519722151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11.009999999999998</v>
      </c>
      <c r="D38" s="42">
        <f t="shared" si="4"/>
        <v>21.580255519722151</v>
      </c>
      <c r="E38" s="30">
        <f t="shared" si="5"/>
        <v>98.002976928801786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85" zoomScaleNormal="90" zoomScaleSheetLayoutView="85" workbookViewId="0">
      <selection activeCell="I37" sqref="I3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1</v>
      </c>
      <c r="C9" s="51" t="s">
        <v>2</v>
      </c>
      <c r="D9" s="18">
        <f>GRANULOMETRÍA!D9</f>
        <v>17</v>
      </c>
      <c r="E9" s="21"/>
      <c r="F9" s="17" t="s">
        <v>6</v>
      </c>
      <c r="G9" s="78" t="str">
        <f>GRANULOMETRÍA!H9</f>
        <v>JARC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9.50 - 10.10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-8.0719999999999992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52.649000000000001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26.666234341663888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22.911392405063157</v>
      </c>
      <c r="C31" s="12"/>
      <c r="D31" s="12"/>
      <c r="E31" s="12"/>
      <c r="F31" s="88" t="s">
        <v>71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3.7548419366007302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31</v>
      </c>
      <c r="B37" s="57">
        <v>1</v>
      </c>
      <c r="C37" s="58">
        <v>11.430999999999999</v>
      </c>
      <c r="D37" s="58">
        <v>15.183</v>
      </c>
      <c r="E37" s="58">
        <v>14.433999999999999</v>
      </c>
      <c r="F37" s="57">
        <f>D37-E37</f>
        <v>0.74900000000000055</v>
      </c>
      <c r="G37" s="58">
        <f>E37-C37</f>
        <v>3.0030000000000001</v>
      </c>
      <c r="H37" s="59">
        <f>(F37/G37)*100</f>
        <v>24.94172494172496</v>
      </c>
      <c r="I37" s="12"/>
      <c r="J37" s="13"/>
    </row>
    <row r="38" spans="1:10" x14ac:dyDescent="0.25">
      <c r="A38" s="67">
        <v>28</v>
      </c>
      <c r="B38" s="57">
        <v>2</v>
      </c>
      <c r="C38" s="58">
        <v>9.8919999999999995</v>
      </c>
      <c r="D38" s="58">
        <v>13.728999999999999</v>
      </c>
      <c r="E38" s="58">
        <v>12.946999999999999</v>
      </c>
      <c r="F38" s="58">
        <f t="shared" ref="F38:F40" si="0">D38-E38</f>
        <v>0.78200000000000003</v>
      </c>
      <c r="G38" s="58">
        <f t="shared" ref="G38:G40" si="1">E38-C38</f>
        <v>3.0549999999999997</v>
      </c>
      <c r="H38" s="59">
        <f t="shared" ref="H38:H40" si="2">(F38/G38)*100</f>
        <v>25.597381342062199</v>
      </c>
      <c r="I38" s="12"/>
      <c r="J38" s="13"/>
    </row>
    <row r="39" spans="1:10" x14ac:dyDescent="0.25">
      <c r="A39" s="67">
        <v>23</v>
      </c>
      <c r="B39" s="57">
        <v>3</v>
      </c>
      <c r="C39" s="58">
        <v>10.692</v>
      </c>
      <c r="D39" s="58">
        <v>14.151999999999999</v>
      </c>
      <c r="E39" s="58">
        <v>13.401999999999999</v>
      </c>
      <c r="F39" s="57">
        <f t="shared" si="0"/>
        <v>0.75</v>
      </c>
      <c r="G39" s="58">
        <f t="shared" si="1"/>
        <v>2.7099999999999991</v>
      </c>
      <c r="H39" s="59">
        <f t="shared" si="2"/>
        <v>27.675276752767537</v>
      </c>
      <c r="I39" s="12"/>
      <c r="J39" s="13"/>
    </row>
    <row r="40" spans="1:10" x14ac:dyDescent="0.25">
      <c r="A40" s="67">
        <v>20</v>
      </c>
      <c r="B40" s="57">
        <v>4</v>
      </c>
      <c r="C40" s="58">
        <v>10.211</v>
      </c>
      <c r="D40" s="58">
        <v>14.353</v>
      </c>
      <c r="E40" s="58">
        <v>13.44</v>
      </c>
      <c r="F40" s="57">
        <f t="shared" si="0"/>
        <v>0.91300000000000026</v>
      </c>
      <c r="G40" s="58">
        <f t="shared" si="1"/>
        <v>3.2289999999999992</v>
      </c>
      <c r="H40" s="59">
        <f t="shared" si="2"/>
        <v>28.275007742335102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9.1319999999999997</v>
      </c>
      <c r="C45" s="62">
        <v>10.103</v>
      </c>
      <c r="D45" s="62">
        <v>9.9220000000000006</v>
      </c>
      <c r="E45" s="62">
        <f>C45-D45</f>
        <v>0.18099999999999916</v>
      </c>
      <c r="F45" s="62">
        <f>D45-B45</f>
        <v>0.79000000000000092</v>
      </c>
      <c r="G45" s="27">
        <f>(E45/F45)*100</f>
        <v>22.911392405063157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2018-05-30T14:34:33Z</cp:lastPrinted>
  <dcterms:created xsi:type="dcterms:W3CDTF">2017-11-30T15:56:40Z</dcterms:created>
  <dcterms:modified xsi:type="dcterms:W3CDTF">2018-05-30T15:06:05Z</dcterms:modified>
</cp:coreProperties>
</file>