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1\"/>
    </mc:Choice>
  </mc:AlternateContent>
  <bookViews>
    <workbookView xWindow="0" yWindow="0" windowWidth="7470" windowHeight="4635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52511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<sst xmlns="http://schemas.openxmlformats.org/spreadsheetml/2006/main" count="98" uniqueCount="72">
  <si>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</si>
  <si>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</si>
  <si>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</si>
  <si>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</si>
  <si>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</si>
  <si>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</si>
  <si>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</si>
  <si>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</si>
  <si>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</si>
  <si>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</si>
  <si>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</si>
  <si>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</si>
  <si>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</si>
  <si>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</si>
  <si>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</si>
  <si>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</si>
  <si>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</si>
  <si>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</si>
  <si>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</si>
  <si>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</si>
  <si>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</si>
  <si>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</si>
  <si>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</si>
  <si>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</si>
  <si>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</si>
  <si>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</si>
  <si>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</si>
  <si>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</si>
  <si>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</si>
  <si>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</si>
  <si>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</si>
  <si>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</si>
  <si>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</si>
  <si>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</si>
  <si>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</si>
  <si>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</si>
  <si>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</si>
  <si>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</si>
  <si>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</si>
  <si>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</si>
  <si>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</si>
  <si>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</si>
  <si>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</si>
  <si>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</si>
  <si>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</si>
  <si>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</si>
  <si>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</si>
  <si>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</si>
  <si>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</si>
  <si>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</si>
  <si>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</si>
  <si>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</si>
  <si>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</si>
  <si>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</si>
  <si>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</si>
  <si>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</si>
  <si>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</si>
  <si>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</si>
  <si>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</si>
  <si>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</si>
  <si>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</si>
  <si>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</si>
  <si>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</si>
  <si>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</si>
  <si>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</si>
  <si>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</si>
  <si>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</si>
  <si>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</si>
  <si>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</si>
  <si>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JARC</t>
  </si>
  <si>
    <t>11.30 - 11.70 m</t>
  </si>
  <si>
    <t>SM- ARENA LIMOSA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</si>
</sst>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95.487627365356616</c:v>
                </c:pt>
                <c:pt idx="8">
                  <c:v>89.185443959243074</c:v>
                </c:pt>
                <c:pt idx="9">
                  <c:v>79.140145560407561</c:v>
                </c:pt>
                <c:pt idx="10">
                  <c:v>60.309985443959242</c:v>
                </c:pt>
                <c:pt idx="11">
                  <c:v>44.096186317321688</c:v>
                </c:pt>
                <c:pt idx="12">
                  <c:v>32.771353711790397</c:v>
                </c:pt>
                <c:pt idx="13">
                  <c:v>21.866666666666674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CA5-4E24-ADD9-073C1C909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249968"/>
        <c:axId val="259251648"/>
      </c:scatterChart>
      <c:valAx>
        <c:axId val="259249968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9251648"/>
        <c:crosses val="autoZero"/>
        <c:crossBetween val="midCat"/>
        <c:minorUnit val="10"/>
      </c:valAx>
      <c:valAx>
        <c:axId val="25925164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924996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24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24.142587091547391</c:v>
                </c:pt>
                <c:pt idx="1">
                  <c:v>25.233926954421992</c:v>
                </c:pt>
                <c:pt idx="2">
                  <c:v>28.397636426833522</c:v>
                </c:pt>
                <c:pt idx="3">
                  <c:v>29.629629629629655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A-4E3B-ACC1-EC44C8FBA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059264"/>
        <c:axId val="140050304"/>
      </c:scatterChart>
      <c:valAx>
        <c:axId val="14005926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40050304"/>
        <c:crosses val="autoZero"/>
        <c:crossBetween val="midCat"/>
      </c:valAx>
      <c:valAx>
        <c:axId val="140050304"/>
        <c:scaling>
          <c:orientation val="minMax"/>
          <c:max val="30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4005926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B4-45ED-8850-810AE47F0ABB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B4-45ED-8850-810AE47F0ABB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B4-45ED-8850-810AE47F0ABB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4B4-45ED-8850-810AE47F0ABB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27.263148661861898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3.8832249007438442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4B4-45ED-8850-810AE47F0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325696"/>
        <c:axId val="259326256"/>
      </c:scatterChart>
      <c:valAx>
        <c:axId val="25932569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9326256"/>
        <c:crosses val="autoZero"/>
        <c:crossBetween val="midCat"/>
        <c:majorUnit val="10"/>
        <c:minorUnit val="10"/>
      </c:valAx>
      <c:valAx>
        <c:axId val="25932625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932569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=""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=""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=""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=""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=""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="" xmlns:a16="http://schemas.microsoft.com/office/drawing/2014/main" id="{5244FCD2-8CAA-413C-BE1D-B7D977023F27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N14" sqref="N14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1</v>
      </c>
      <c r="C9" s="17" t="s">
        <v>2</v>
      </c>
      <c r="D9" s="18">
        <v>20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71.400000000000006</v>
      </c>
      <c r="C17" s="27">
        <v>563.79999999999995</v>
      </c>
      <c r="D17" s="27">
        <v>483.6</v>
      </c>
      <c r="E17" s="27">
        <f>C17-D17</f>
        <v>80.199999999999932</v>
      </c>
      <c r="F17" s="27">
        <f>D17-B17</f>
        <v>412.20000000000005</v>
      </c>
      <c r="G17" s="27">
        <f>(E17/F17)*100</f>
        <v>19.45657447840852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18.600000000000001</v>
      </c>
      <c r="D31" s="30">
        <f t="shared" ref="D31" si="3">(C31*100)/$F$17</f>
        <v>4.512372634643377</v>
      </c>
      <c r="E31" s="30">
        <f>E30+D31</f>
        <v>4.512372634643377</v>
      </c>
      <c r="F31" s="30">
        <f>100-E31</f>
        <v>95.487627365356616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3.3</v>
      </c>
      <c r="D32" s="42">
        <f>(C32*$F$31)/$C$39</f>
        <v>6.302183406113536</v>
      </c>
      <c r="E32" s="30">
        <f>D32</f>
        <v>6.302183406113536</v>
      </c>
      <c r="F32" s="30">
        <f>$F$31-E32</f>
        <v>89.185443959243074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5.26</v>
      </c>
      <c r="D33" s="42">
        <f t="shared" ref="D33:D38" si="4">(C33*$F$31)/$C$39</f>
        <v>10.045298398835515</v>
      </c>
      <c r="E33" s="30">
        <f t="shared" ref="E33:E38" si="5">E32+D33</f>
        <v>16.347481804949052</v>
      </c>
      <c r="F33" s="30">
        <f t="shared" ref="F33:F38" si="6">$F$31-E33</f>
        <v>79.140145560407561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9.86</v>
      </c>
      <c r="D34" s="42">
        <f t="shared" si="4"/>
        <v>18.830160116448322</v>
      </c>
      <c r="E34" s="30">
        <f t="shared" si="5"/>
        <v>35.177641921397374</v>
      </c>
      <c r="F34" s="30">
        <f t="shared" si="6"/>
        <v>60.309985443959242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8.49</v>
      </c>
      <c r="D35" s="42">
        <f t="shared" si="4"/>
        <v>16.213799126637554</v>
      </c>
      <c r="E35" s="30">
        <f t="shared" si="5"/>
        <v>51.391441048034928</v>
      </c>
      <c r="F35" s="30">
        <f t="shared" si="6"/>
        <v>44.096186317321688</v>
      </c>
      <c r="G35" s="12"/>
      <c r="H35" s="34" t="s">
        <v>54</v>
      </c>
      <c r="I35" s="44">
        <f>E31</f>
        <v>4.512372634643377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5.93</v>
      </c>
      <c r="D36" s="42">
        <f t="shared" si="4"/>
        <v>11.324832605531293</v>
      </c>
      <c r="E36" s="30">
        <f t="shared" si="5"/>
        <v>62.716273653566219</v>
      </c>
      <c r="F36" s="30">
        <f t="shared" si="6"/>
        <v>32.771353711790397</v>
      </c>
      <c r="G36" s="12"/>
      <c r="H36" s="34" t="s">
        <v>55</v>
      </c>
      <c r="I36" s="44">
        <f>100-I35-I37</f>
        <v>73.620960698689942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5.71</v>
      </c>
      <c r="D37" s="42">
        <f t="shared" si="4"/>
        <v>10.904687045123726</v>
      </c>
      <c r="E37" s="30">
        <f t="shared" si="5"/>
        <v>73.620960698689942</v>
      </c>
      <c r="F37" s="30">
        <f t="shared" si="6"/>
        <v>21.866666666666674</v>
      </c>
      <c r="G37" s="12"/>
      <c r="H37" s="34" t="s">
        <v>56</v>
      </c>
      <c r="I37" s="44">
        <f>D38</f>
        <v>21.866666666666671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11.450000000000003</v>
      </c>
      <c r="D38" s="42">
        <f t="shared" si="4"/>
        <v>21.866666666666671</v>
      </c>
      <c r="E38" s="30">
        <f t="shared" si="5"/>
        <v>95.487627365356616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D46" sqref="D4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1</v>
      </c>
      <c r="C9" s="51" t="s">
        <v>2</v>
      </c>
      <c r="D9" s="18">
        <f>GRANULOMETRÍA!D9</f>
        <v>20</v>
      </c>
      <c r="E9" s="21"/>
      <c r="F9" s="17" t="s">
        <v>6</v>
      </c>
      <c r="G9" s="96" t="str">
        <f>GRANULOMETRÍA!H9</f>
        <v>JARC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11.30 - 11.70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-12.23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66.63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27.263148661861898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23.379923761118054</v>
      </c>
      <c r="C31" s="12"/>
      <c r="D31" s="12"/>
      <c r="E31" s="12"/>
      <c r="F31" s="71" t="s">
        <v>71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3.8832249007438442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32</v>
      </c>
      <c r="B37" s="57">
        <v>1</v>
      </c>
      <c r="C37" s="58">
        <v>10.523999999999999</v>
      </c>
      <c r="D37" s="58">
        <v>15.121</v>
      </c>
      <c r="E37" s="58">
        <v>14.227</v>
      </c>
      <c r="F37" s="57">
        <f>D37-E37</f>
        <v>0.89400000000000013</v>
      </c>
      <c r="G37" s="58">
        <f>E37-C37</f>
        <v>3.7030000000000012</v>
      </c>
      <c r="H37" s="59">
        <f>(F37/G37)*100</f>
        <v>24.142587091547391</v>
      </c>
      <c r="I37" s="12"/>
      <c r="J37" s="13"/>
    </row>
    <row r="38" spans="1:10" x14ac:dyDescent="0.25">
      <c r="A38" s="67">
        <v>29</v>
      </c>
      <c r="B38" s="57">
        <v>2</v>
      </c>
      <c r="C38" s="58">
        <v>10.743</v>
      </c>
      <c r="D38" s="58">
        <v>14.891999999999999</v>
      </c>
      <c r="E38" s="58">
        <v>14.055999999999999</v>
      </c>
      <c r="F38" s="58">
        <f t="shared" ref="F38:F40" si="0">D38-E38</f>
        <v>0.8360000000000003</v>
      </c>
      <c r="G38" s="58">
        <f t="shared" ref="G38:G40" si="1">E38-C38</f>
        <v>3.3129999999999988</v>
      </c>
      <c r="H38" s="59">
        <f t="shared" ref="H38:H40" si="2">(F38/G38)*100</f>
        <v>25.233926954421992</v>
      </c>
      <c r="I38" s="12"/>
      <c r="J38" s="13"/>
    </row>
    <row r="39" spans="1:10" x14ac:dyDescent="0.25">
      <c r="A39" s="67">
        <v>24</v>
      </c>
      <c r="B39" s="57">
        <v>3</v>
      </c>
      <c r="C39" s="58">
        <v>9.8290000000000006</v>
      </c>
      <c r="D39" s="58">
        <v>13.523</v>
      </c>
      <c r="E39" s="58">
        <v>12.706</v>
      </c>
      <c r="F39" s="57">
        <f t="shared" si="0"/>
        <v>0.81700000000000017</v>
      </c>
      <c r="G39" s="58">
        <f t="shared" si="1"/>
        <v>2.8769999999999989</v>
      </c>
      <c r="H39" s="59">
        <f t="shared" si="2"/>
        <v>28.397636426833522</v>
      </c>
      <c r="I39" s="12"/>
      <c r="J39" s="13"/>
    </row>
    <row r="40" spans="1:10" x14ac:dyDescent="0.25">
      <c r="A40" s="67">
        <v>20</v>
      </c>
      <c r="B40" s="57">
        <v>4</v>
      </c>
      <c r="C40" s="58">
        <v>9.4719999999999995</v>
      </c>
      <c r="D40" s="58">
        <v>13.672000000000001</v>
      </c>
      <c r="E40" s="58">
        <v>12.712</v>
      </c>
      <c r="F40" s="57">
        <f t="shared" si="0"/>
        <v>0.96000000000000085</v>
      </c>
      <c r="G40" s="58">
        <f t="shared" si="1"/>
        <v>3.24</v>
      </c>
      <c r="H40" s="59">
        <f t="shared" si="2"/>
        <v>29.629629629629655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8.5719999999999992</v>
      </c>
      <c r="C45" s="62">
        <v>9.5429999999999993</v>
      </c>
      <c r="D45" s="62">
        <v>9.359</v>
      </c>
      <c r="E45" s="62">
        <f>C45-D45</f>
        <v>0.18399999999999928</v>
      </c>
      <c r="F45" s="62">
        <f>D45-B45</f>
        <v>0.78700000000000081</v>
      </c>
      <c r="G45" s="27">
        <f>(E45/F45)*100</f>
        <v>23.379923761118054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2018-05-30T14:34:11Z</cp:lastPrinted>
  <dcterms:created xsi:type="dcterms:W3CDTF">2017-11-30T15:56:40Z</dcterms:created>
  <dcterms:modified xsi:type="dcterms:W3CDTF">2018-05-30T15:06:19Z</dcterms:modified>
</cp:coreProperties>
</file>