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1\"/>
    </mc:Choice>
  </mc:AlternateContent>
  <bookViews>
    <workbookView xWindow="0" yWindow="0" windowWidth="7470" windowHeight="4635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<sst xmlns="http://schemas.openxmlformats.org/spreadsheetml/2006/main" count="98" uniqueCount="72">
  <si>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</si>
  <si>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</si>
  <si>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</si>
  <si>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</si>
  <si>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</si>
  <si>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</si>
  <si>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</si>
  <si>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</si>
  <si>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</si>
  <si>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</si>
  <si>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</si>
  <si>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</si>
  <si>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</si>
  <si>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</si>
  <si>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</si>
  <si>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</si>
  <si>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</si>
  <si>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</si>
  <si>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</si>
  <si>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</si>
  <si>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</si>
  <si>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</si>
  <si>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</si>
  <si>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</si>
  <si>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</si>
  <si>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</si>
  <si>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</si>
  <si>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</si>
  <si>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</si>
  <si>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</si>
  <si>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</si>
  <si>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</si>
  <si>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</si>
  <si>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</si>
  <si>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</si>
  <si>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</si>
  <si>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</si>
  <si>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</si>
  <si>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</si>
  <si>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</si>
  <si>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</si>
  <si>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</si>
  <si>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</si>
  <si>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</si>
  <si>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</si>
  <si>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</si>
  <si>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</si>
  <si>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</si>
  <si>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</si>
  <si>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</si>
  <si>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</si>
  <si>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</si>
  <si>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</si>
  <si>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</si>
  <si>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</si>
  <si>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</si>
  <si>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</si>
  <si>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</si>
  <si>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</si>
  <si>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</si>
  <si>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</si>
  <si>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</si>
  <si>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</si>
  <si>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</si>
  <si>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</si>
  <si>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</si>
  <si>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</si>
  <si>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</si>
  <si>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</si>
  <si>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JARC</t>
  </si>
  <si>
    <t>SC- ARENA ARCILLOSA</t>
  </si>
  <si>
    <t>4.80 - 5.40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</si>
</sst>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99.68</c:v>
                </c:pt>
                <c:pt idx="9">
                  <c:v>99.02</c:v>
                </c:pt>
                <c:pt idx="10">
                  <c:v>95.28</c:v>
                </c:pt>
                <c:pt idx="11">
                  <c:v>82.539999999999992</c:v>
                </c:pt>
                <c:pt idx="12">
                  <c:v>61.76</c:v>
                </c:pt>
                <c:pt idx="13">
                  <c:v>34.519999999999996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F78-4074-9BA0-DE4A40AA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65232"/>
        <c:axId val="194366912"/>
      </c:scatterChart>
      <c:valAx>
        <c:axId val="194365232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94366912"/>
        <c:crosses val="autoZero"/>
        <c:crossBetween val="midCat"/>
        <c:minorUnit val="10"/>
      </c:valAx>
      <c:valAx>
        <c:axId val="19436691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94365232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29</c:v>
                </c:pt>
                <c:pt idx="1">
                  <c:v>26</c:v>
                </c:pt>
                <c:pt idx="2">
                  <c:v>22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24.006734006733975</c:v>
                </c:pt>
                <c:pt idx="1">
                  <c:v>25.036432526960063</c:v>
                </c:pt>
                <c:pt idx="2">
                  <c:v>27.100591715976353</c:v>
                </c:pt>
                <c:pt idx="3">
                  <c:v>28.190411883862289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DD-4873-8882-02D90E828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365616"/>
        <c:axId val="408365056"/>
      </c:scatterChart>
      <c:valAx>
        <c:axId val="40836561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408365056"/>
        <c:crosses val="autoZero"/>
        <c:crossBetween val="midCat"/>
      </c:valAx>
      <c:valAx>
        <c:axId val="408365056"/>
        <c:scaling>
          <c:orientation val="minMax"/>
          <c:max val="29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40836561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7C-49C0-9BD9-FDCBA8EA889C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7C-49C0-9BD9-FDCBA8EA889C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7C-49C0-9BD9-FDCBA8EA889C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7C-49C0-9BD9-FDCBA8EA889C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25.632249321756468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7.9978407196057653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17C-49C0-9BD9-FDCBA8EA8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173904"/>
        <c:axId val="198065968"/>
      </c:scatterChart>
      <c:valAx>
        <c:axId val="254173904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8065968"/>
        <c:crosses val="autoZero"/>
        <c:crossBetween val="midCat"/>
        <c:majorUnit val="10"/>
        <c:minorUnit val="10"/>
      </c:valAx>
      <c:valAx>
        <c:axId val="19806596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173904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5452117A-2A7A-4BAE-80C0-D2CEEA020A56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85" workbookViewId="0">
      <selection activeCell="E12" sqref="E12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1</v>
      </c>
      <c r="C9" s="17" t="s">
        <v>2</v>
      </c>
      <c r="D9" s="18">
        <v>9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74.400000000000006</v>
      </c>
      <c r="C17" s="27">
        <v>609.4</v>
      </c>
      <c r="D17" s="27">
        <v>499.8</v>
      </c>
      <c r="E17" s="27">
        <f>C17-D17</f>
        <v>109.59999999999997</v>
      </c>
      <c r="F17" s="27">
        <f>D17-B17</f>
        <v>425.4</v>
      </c>
      <c r="G17" s="27">
        <f>(E17/F17)*100</f>
        <v>25.763986835919127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0</v>
      </c>
      <c r="D31" s="30">
        <f t="shared" ref="D31" si="3">(C31*100)/$F$17</f>
        <v>0</v>
      </c>
      <c r="E31" s="30">
        <f>E30+D31</f>
        <v>0</v>
      </c>
      <c r="F31" s="30">
        <f>100-E31</f>
        <v>100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0.16</v>
      </c>
      <c r="D32" s="42">
        <f>(C32*$F$31)/$C$39</f>
        <v>0.32</v>
      </c>
      <c r="E32" s="30">
        <f>D32</f>
        <v>0.32</v>
      </c>
      <c r="F32" s="30">
        <f>$F$31-E32</f>
        <v>99.68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0.33</v>
      </c>
      <c r="D33" s="42">
        <f t="shared" ref="D33:D38" si="4">(C33*$F$31)/$C$39</f>
        <v>0.66</v>
      </c>
      <c r="E33" s="30">
        <f t="shared" ref="E33:E38" si="5">E32+D33</f>
        <v>0.98</v>
      </c>
      <c r="F33" s="30">
        <f t="shared" ref="F33:F38" si="6">$F$31-E33</f>
        <v>99.02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1.87</v>
      </c>
      <c r="D34" s="42">
        <f t="shared" si="4"/>
        <v>3.74</v>
      </c>
      <c r="E34" s="30">
        <f t="shared" si="5"/>
        <v>4.7200000000000006</v>
      </c>
      <c r="F34" s="30">
        <f t="shared" si="6"/>
        <v>95.28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6.37</v>
      </c>
      <c r="D35" s="42">
        <f t="shared" si="4"/>
        <v>12.74</v>
      </c>
      <c r="E35" s="30">
        <f t="shared" si="5"/>
        <v>17.46</v>
      </c>
      <c r="F35" s="30">
        <f t="shared" si="6"/>
        <v>82.539999999999992</v>
      </c>
      <c r="G35" s="12"/>
      <c r="H35" s="34" t="s">
        <v>54</v>
      </c>
      <c r="I35" s="44">
        <f>E31</f>
        <v>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10.39</v>
      </c>
      <c r="D36" s="42">
        <f t="shared" si="4"/>
        <v>20.78</v>
      </c>
      <c r="E36" s="30">
        <f t="shared" si="5"/>
        <v>38.24</v>
      </c>
      <c r="F36" s="30">
        <f t="shared" si="6"/>
        <v>61.76</v>
      </c>
      <c r="G36" s="12"/>
      <c r="H36" s="34" t="s">
        <v>55</v>
      </c>
      <c r="I36" s="44">
        <f>100-I35-I37</f>
        <v>65.48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13.62</v>
      </c>
      <c r="D37" s="42">
        <f t="shared" si="4"/>
        <v>27.24</v>
      </c>
      <c r="E37" s="30">
        <f t="shared" si="5"/>
        <v>65.48</v>
      </c>
      <c r="F37" s="30">
        <f t="shared" si="6"/>
        <v>34.519999999999996</v>
      </c>
      <c r="G37" s="12"/>
      <c r="H37" s="34" t="s">
        <v>56</v>
      </c>
      <c r="I37" s="44">
        <f>D38</f>
        <v>34.519999999999996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17.259999999999998</v>
      </c>
      <c r="D38" s="42">
        <f t="shared" si="4"/>
        <v>34.519999999999996</v>
      </c>
      <c r="E38" s="30">
        <f t="shared" si="5"/>
        <v>100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5" sqref="L5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1</v>
      </c>
      <c r="C9" s="51" t="s">
        <v>2</v>
      </c>
      <c r="D9" s="18">
        <f>GRANULOMETRÍA!D9</f>
        <v>9</v>
      </c>
      <c r="E9" s="21"/>
      <c r="F9" s="17" t="s">
        <v>6</v>
      </c>
      <c r="G9" s="96" t="str">
        <f>GRANULOMETRÍA!H9</f>
        <v>JARC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4.80 - 5.40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-11.43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62.423999999999999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25.632249321756468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17.634408602150703</v>
      </c>
      <c r="C31" s="12"/>
      <c r="D31" s="12"/>
      <c r="E31" s="12"/>
      <c r="F31" s="71" t="s">
        <v>70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7.9978407196057653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29</v>
      </c>
      <c r="B37" s="57">
        <v>1</v>
      </c>
      <c r="C37" s="58">
        <v>11.491</v>
      </c>
      <c r="D37" s="58">
        <v>15.173999999999999</v>
      </c>
      <c r="E37" s="58">
        <v>14.461</v>
      </c>
      <c r="F37" s="57">
        <f>D37-E37</f>
        <v>0.71299999999999919</v>
      </c>
      <c r="G37" s="58">
        <f>E37-C37</f>
        <v>2.9700000000000006</v>
      </c>
      <c r="H37" s="59">
        <f>(F37/G37)*100</f>
        <v>24.006734006733975</v>
      </c>
      <c r="I37" s="12"/>
      <c r="J37" s="13"/>
    </row>
    <row r="38" spans="1:10" x14ac:dyDescent="0.25">
      <c r="A38" s="67">
        <v>26</v>
      </c>
      <c r="B38" s="57">
        <v>2</v>
      </c>
      <c r="C38" s="58">
        <v>10.670999999999999</v>
      </c>
      <c r="D38" s="58">
        <v>14.961</v>
      </c>
      <c r="E38" s="58">
        <v>14.102</v>
      </c>
      <c r="F38" s="58">
        <f t="shared" ref="F38:F40" si="0">D38-E38</f>
        <v>0.85899999999999999</v>
      </c>
      <c r="G38" s="58">
        <f t="shared" ref="G38:G40" si="1">E38-C38</f>
        <v>3.4310000000000009</v>
      </c>
      <c r="H38" s="59">
        <f t="shared" ref="H38:H40" si="2">(F38/G38)*100</f>
        <v>25.036432526960063</v>
      </c>
      <c r="I38" s="12"/>
      <c r="J38" s="13"/>
    </row>
    <row r="39" spans="1:10" x14ac:dyDescent="0.25">
      <c r="A39" s="67">
        <v>22</v>
      </c>
      <c r="B39" s="57">
        <v>3</v>
      </c>
      <c r="C39" s="58">
        <v>10.823</v>
      </c>
      <c r="D39" s="58">
        <v>15.119</v>
      </c>
      <c r="E39" s="58">
        <v>14.202999999999999</v>
      </c>
      <c r="F39" s="57">
        <f t="shared" si="0"/>
        <v>0.91600000000000037</v>
      </c>
      <c r="G39" s="58">
        <f t="shared" si="1"/>
        <v>3.379999999999999</v>
      </c>
      <c r="H39" s="59">
        <f t="shared" si="2"/>
        <v>27.100591715976353</v>
      </c>
      <c r="I39" s="12"/>
      <c r="J39" s="13"/>
    </row>
    <row r="40" spans="1:10" x14ac:dyDescent="0.25">
      <c r="A40" s="67">
        <v>20</v>
      </c>
      <c r="B40" s="57">
        <v>4</v>
      </c>
      <c r="C40" s="58">
        <v>9.59</v>
      </c>
      <c r="D40" s="58">
        <v>13.387</v>
      </c>
      <c r="E40" s="58">
        <v>12.552</v>
      </c>
      <c r="F40" s="57">
        <f t="shared" si="0"/>
        <v>0.83500000000000085</v>
      </c>
      <c r="G40" s="58">
        <f t="shared" si="1"/>
        <v>2.9619999999999997</v>
      </c>
      <c r="H40" s="59">
        <f t="shared" si="2"/>
        <v>28.190411883862289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11.504</v>
      </c>
      <c r="C45" s="62">
        <v>12.598000000000001</v>
      </c>
      <c r="D45" s="62">
        <v>12.433999999999999</v>
      </c>
      <c r="E45" s="62">
        <f>C45-D45</f>
        <v>0.16400000000000148</v>
      </c>
      <c r="F45" s="62">
        <f>D45-B45</f>
        <v>0.92999999999999972</v>
      </c>
      <c r="G45" s="27">
        <f>(E45/F45)*100</f>
        <v>17.634408602150703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2018-05-30T15:04:30Z</cp:lastPrinted>
  <dcterms:created xsi:type="dcterms:W3CDTF">2017-11-30T15:56:40Z</dcterms:created>
  <dcterms:modified xsi:type="dcterms:W3CDTF">2018-05-30T15:06:00Z</dcterms:modified>
</cp:coreProperties>
</file>