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<sst xmlns="http://schemas.openxmlformats.org/spreadsheetml/2006/main" count="98" uniqueCount="72">
  <si>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</si>
  <si>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</si>
  <si>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</si>
  <si>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</si>
  <si>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</si>
  <si>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</si>
  <si>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</si>
  <si>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</si>
  <si>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</si>
  <si>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</si>
  <si>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</si>
  <si>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</si>
  <si>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</si>
  <si>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</si>
  <si>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</si>
  <si>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</si>
  <si>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</si>
  <si>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</si>
  <si>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</si>
  <si>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</si>
  <si>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</si>
  <si>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</si>
  <si>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</si>
  <si>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</si>
  <si>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</si>
  <si>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</si>
  <si>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</si>
  <si>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</si>
  <si>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</si>
  <si>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</si>
  <si>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</si>
  <si>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</si>
  <si>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</si>
  <si>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</si>
  <si>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</si>
  <si>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</si>
  <si>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</si>
  <si>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</si>
  <si>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</si>
  <si>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</si>
  <si>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</si>
  <si>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</si>
  <si>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</si>
  <si>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</si>
  <si>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</si>
  <si>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</si>
  <si>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</si>
  <si>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</si>
  <si>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</si>
  <si>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</si>
  <si>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</si>
  <si>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</si>
  <si>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</si>
  <si>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</si>
  <si>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</si>
  <si>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</si>
  <si>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</si>
  <si>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</si>
  <si>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</si>
  <si>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</si>
  <si>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</si>
  <si>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</si>
  <si>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</si>
  <si>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</si>
  <si>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</si>
  <si>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</si>
  <si>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</si>
  <si>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</si>
  <si>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</si>
  <si>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</si>
  <si>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SM- ARENA LIMOSA</t>
  </si>
  <si>
    <t>1.80 -2.40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</si>
</sst>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98.432774264503706</c:v>
                </c:pt>
                <c:pt idx="8">
                  <c:v>93.983612867748135</c:v>
                </c:pt>
                <c:pt idx="9">
                  <c:v>87.6051690954083</c:v>
                </c:pt>
                <c:pt idx="10">
                  <c:v>71.363761341765183</c:v>
                </c:pt>
                <c:pt idx="11">
                  <c:v>49.649491339015668</c:v>
                </c:pt>
                <c:pt idx="12">
                  <c:v>35.160186967280723</c:v>
                </c:pt>
                <c:pt idx="13">
                  <c:v>22.403299422601037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344-48E5-A621-014A117E3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311744"/>
        <c:axId val="639312304"/>
      </c:scatterChart>
      <c:valAx>
        <c:axId val="639311744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39312304"/>
        <c:crosses val="autoZero"/>
        <c:crossBetween val="midCat"/>
        <c:minorUnit val="10"/>
      </c:valAx>
      <c:valAx>
        <c:axId val="639312304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3931174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35</c:v>
                </c:pt>
                <c:pt idx="1">
                  <c:v>30</c:v>
                </c:pt>
                <c:pt idx="2">
                  <c:v>24</c:v>
                </c:pt>
                <c:pt idx="3">
                  <c:v>21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23.693379790940764</c:v>
                </c:pt>
                <c:pt idx="1">
                  <c:v>26.470588235294066</c:v>
                </c:pt>
                <c:pt idx="2">
                  <c:v>27.698525915358996</c:v>
                </c:pt>
                <c:pt idx="3">
                  <c:v>29.15963550455621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EC-4BF7-8401-2F041A278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727600"/>
        <c:axId val="284727040"/>
      </c:scatterChart>
      <c:valAx>
        <c:axId val="28472760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84727040"/>
        <c:crosses val="autoZero"/>
        <c:crossBetween val="midCat"/>
      </c:valAx>
      <c:valAx>
        <c:axId val="284727040"/>
        <c:scaling>
          <c:orientation val="minMax"/>
          <c:max val="30"/>
          <c:min val="23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8472760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42-4CC3-B7C5-9B588DF27538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42-4CC3-B7C5-9B588DF27538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42-4CC3-B7C5-9B588DF27538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342-4CC3-B7C5-9B588DF27538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27.507034954680478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5.1978373030171028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342-4CC3-B7C5-9B588DF27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725360"/>
        <c:axId val="284724800"/>
      </c:scatterChart>
      <c:valAx>
        <c:axId val="28472536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4724800"/>
        <c:crosses val="autoZero"/>
        <c:crossBetween val="midCat"/>
        <c:majorUnit val="10"/>
        <c:minorUnit val="10"/>
      </c:valAx>
      <c:valAx>
        <c:axId val="284724800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472536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45380" y="0"/>
          <a:ext cx="7181107" cy="1029560"/>
          <a:chOff x="42332" y="9525"/>
          <a:chExt cx="6689829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42332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42332" y="0"/>
          <a:ext cx="6679246" cy="1066800"/>
          <a:chOff x="42332" y="9525"/>
          <a:chExt cx="6689829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332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958E59D2-1EA8-4A12-AD98-4F6439B1FDD4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G20" sqref="G20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71" t="s">
        <v>52</v>
      </c>
      <c r="I7" s="71"/>
      <c r="J7" s="72"/>
      <c r="K7" s="13"/>
    </row>
    <row r="8" spans="1:11" x14ac:dyDescent="0.25">
      <c r="A8" s="16" t="s">
        <v>1</v>
      </c>
      <c r="B8" s="73" t="s">
        <v>68</v>
      </c>
      <c r="C8" s="73"/>
      <c r="D8" s="73"/>
      <c r="E8" s="12"/>
      <c r="F8" s="12"/>
      <c r="G8" s="17" t="s">
        <v>5</v>
      </c>
      <c r="H8" s="74">
        <v>43074</v>
      </c>
      <c r="I8" s="75"/>
      <c r="J8" s="76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3</v>
      </c>
      <c r="E9" s="12"/>
      <c r="F9" s="12"/>
      <c r="G9" s="17" t="s">
        <v>6</v>
      </c>
      <c r="H9" s="78" t="s">
        <v>69</v>
      </c>
      <c r="I9" s="78"/>
      <c r="J9" s="79"/>
      <c r="K9" s="13"/>
    </row>
    <row r="10" spans="1:11" x14ac:dyDescent="0.25">
      <c r="A10" s="16" t="s">
        <v>3</v>
      </c>
      <c r="B10" s="19">
        <v>2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77"/>
      <c r="C11" s="77"/>
      <c r="D11" s="77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90" t="s">
        <v>51</v>
      </c>
      <c r="B14" s="75"/>
      <c r="C14" s="75"/>
      <c r="D14" s="75"/>
      <c r="E14" s="75"/>
      <c r="F14" s="75"/>
      <c r="G14" s="75"/>
      <c r="H14" s="12"/>
      <c r="I14" s="12"/>
      <c r="J14" s="12"/>
      <c r="K14" s="13"/>
    </row>
    <row r="15" spans="1:11" ht="21.95" customHeight="1" x14ac:dyDescent="0.25">
      <c r="A15" s="84" t="s">
        <v>11</v>
      </c>
      <c r="B15" s="82" t="s">
        <v>10</v>
      </c>
      <c r="C15" s="82" t="s">
        <v>8</v>
      </c>
      <c r="D15" s="82" t="s">
        <v>9</v>
      </c>
      <c r="E15" s="86" t="s">
        <v>12</v>
      </c>
      <c r="F15" s="86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5"/>
      <c r="B16" s="83"/>
      <c r="C16" s="83"/>
      <c r="D16" s="83"/>
      <c r="E16" s="86"/>
      <c r="F16" s="86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78.099999999999994</v>
      </c>
      <c r="C17" s="27">
        <v>520.6</v>
      </c>
      <c r="D17" s="27">
        <v>441.8</v>
      </c>
      <c r="E17" s="27">
        <f>C17-D17</f>
        <v>78.800000000000011</v>
      </c>
      <c r="F17" s="27">
        <f>D17-B17</f>
        <v>363.70000000000005</v>
      </c>
      <c r="G17" s="27">
        <f>(E17/F17)*100</f>
        <v>21.666208413527631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90" t="s">
        <v>52</v>
      </c>
      <c r="B21" s="91"/>
      <c r="C21" s="91"/>
      <c r="D21" s="91"/>
      <c r="E21" s="91"/>
      <c r="F21" s="91"/>
      <c r="G21" s="12"/>
      <c r="H21" s="12"/>
      <c r="I21" s="12"/>
      <c r="J21" s="12"/>
      <c r="K21" s="13"/>
    </row>
    <row r="22" spans="1:16" ht="20.100000000000001" customHeight="1" x14ac:dyDescent="0.25">
      <c r="A22" s="87" t="s">
        <v>63</v>
      </c>
      <c r="B22" s="86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88" t="s">
        <v>57</v>
      </c>
      <c r="I22" s="88"/>
      <c r="J22" s="88"/>
      <c r="K22" s="13"/>
    </row>
    <row r="23" spans="1:16" ht="20.100000000000001" customHeight="1" x14ac:dyDescent="0.25">
      <c r="A23" s="87"/>
      <c r="B23" s="86"/>
      <c r="C23" s="83"/>
      <c r="D23" s="83"/>
      <c r="E23" s="83"/>
      <c r="F23" s="83"/>
      <c r="G23" s="12"/>
      <c r="H23" s="89"/>
      <c r="I23" s="89"/>
      <c r="J23" s="89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5.7</v>
      </c>
      <c r="D31" s="30">
        <f t="shared" ref="D31" si="3">(C31*100)/$F$17</f>
        <v>1.567225735496288</v>
      </c>
      <c r="E31" s="30">
        <f>E30+D31</f>
        <v>1.567225735496288</v>
      </c>
      <c r="F31" s="30">
        <f>100-E31</f>
        <v>98.432774264503706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2.2599999999999998</v>
      </c>
      <c r="D32" s="42">
        <f>(C32*$F$31)/$C$39</f>
        <v>4.4491613967555672</v>
      </c>
      <c r="E32" s="30">
        <f>D32</f>
        <v>4.4491613967555672</v>
      </c>
      <c r="F32" s="30">
        <f>$F$31-E32</f>
        <v>93.983612867748135</v>
      </c>
      <c r="G32" s="12"/>
      <c r="H32" s="92" t="s">
        <v>53</v>
      </c>
      <c r="I32" s="93"/>
      <c r="J32" s="94"/>
      <c r="K32" s="13"/>
    </row>
    <row r="33" spans="1:11" x14ac:dyDescent="0.25">
      <c r="A33" s="28" t="s">
        <v>34</v>
      </c>
      <c r="B33" s="43">
        <v>0.85</v>
      </c>
      <c r="C33" s="42">
        <v>3.24</v>
      </c>
      <c r="D33" s="42">
        <f t="shared" ref="D33:D38" si="4">(C33*$F$31)/$C$39</f>
        <v>6.3784437723398399</v>
      </c>
      <c r="E33" s="30">
        <f t="shared" ref="E33:E38" si="5">E32+D33</f>
        <v>10.827605169095406</v>
      </c>
      <c r="F33" s="30">
        <f t="shared" ref="F33:F38" si="6">$F$31-E33</f>
        <v>87.6051690954083</v>
      </c>
      <c r="G33" s="12"/>
      <c r="H33" s="95"/>
      <c r="I33" s="96"/>
      <c r="J33" s="97"/>
      <c r="K33" s="13"/>
    </row>
    <row r="34" spans="1:11" x14ac:dyDescent="0.25">
      <c r="A34" s="28" t="s">
        <v>35</v>
      </c>
      <c r="B34" s="43">
        <v>0.42499999999999999</v>
      </c>
      <c r="C34" s="42">
        <v>8.25</v>
      </c>
      <c r="D34" s="42">
        <f t="shared" si="4"/>
        <v>16.241407753643113</v>
      </c>
      <c r="E34" s="30">
        <f t="shared" si="5"/>
        <v>27.069012922738519</v>
      </c>
      <c r="F34" s="30">
        <f t="shared" si="6"/>
        <v>71.363761341765183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11.03</v>
      </c>
      <c r="D35" s="42">
        <f t="shared" si="4"/>
        <v>21.714270002749519</v>
      </c>
      <c r="E35" s="30">
        <f t="shared" si="5"/>
        <v>48.783282925488038</v>
      </c>
      <c r="F35" s="30">
        <f t="shared" si="6"/>
        <v>49.649491339015668</v>
      </c>
      <c r="G35" s="12"/>
      <c r="H35" s="34" t="s">
        <v>54</v>
      </c>
      <c r="I35" s="44">
        <f>E31</f>
        <v>1.567225735496288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7.36</v>
      </c>
      <c r="D36" s="42">
        <f t="shared" si="4"/>
        <v>14.489304371734946</v>
      </c>
      <c r="E36" s="30">
        <f t="shared" si="5"/>
        <v>63.272587297222984</v>
      </c>
      <c r="F36" s="30">
        <f t="shared" si="6"/>
        <v>35.160186967280723</v>
      </c>
      <c r="G36" s="12"/>
      <c r="H36" s="34" t="s">
        <v>55</v>
      </c>
      <c r="I36" s="44">
        <f>100-I35-I37</f>
        <v>76.029474841902669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6.48</v>
      </c>
      <c r="D37" s="42">
        <f t="shared" si="4"/>
        <v>12.75688754467968</v>
      </c>
      <c r="E37" s="30">
        <f t="shared" si="5"/>
        <v>76.029474841902669</v>
      </c>
      <c r="F37" s="30">
        <f t="shared" si="6"/>
        <v>22.403299422601037</v>
      </c>
      <c r="G37" s="12"/>
      <c r="H37" s="34" t="s">
        <v>56</v>
      </c>
      <c r="I37" s="44">
        <f>D38</f>
        <v>22.403299422601034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11.379999999999995</v>
      </c>
      <c r="D38" s="42">
        <f t="shared" si="4"/>
        <v>22.403299422601034</v>
      </c>
      <c r="E38" s="30">
        <f t="shared" si="5"/>
        <v>98.432774264503706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0" t="s">
        <v>41</v>
      </c>
      <c r="B39" s="81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22:J23"/>
    <mergeCell ref="A14:G14"/>
    <mergeCell ref="A21:F21"/>
    <mergeCell ref="H32:J33"/>
    <mergeCell ref="G15:G16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7:J7"/>
    <mergeCell ref="B8:D8"/>
    <mergeCell ref="H8:J8"/>
    <mergeCell ref="B11:D11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K8" sqref="K8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3" t="str">
        <f>GRANULOMETRÍA!B7</f>
        <v xml:space="preserve">PUENTE ENTRONQUE MOLINITO </v>
      </c>
      <c r="C7" s="103"/>
      <c r="D7" s="103"/>
      <c r="E7" s="50"/>
      <c r="F7" s="15" t="s">
        <v>24</v>
      </c>
      <c r="G7" s="71" t="s">
        <v>25</v>
      </c>
      <c r="H7" s="71"/>
      <c r="I7" s="72"/>
      <c r="J7" s="13"/>
      <c r="L7" s="2"/>
      <c r="M7" s="2"/>
      <c r="N7" s="2"/>
      <c r="AF7" s="2"/>
    </row>
    <row r="8" spans="1:32" x14ac:dyDescent="0.25">
      <c r="A8" s="16" t="s">
        <v>1</v>
      </c>
      <c r="B8" s="73" t="str">
        <f>GRANULOMETRÍA!B8</f>
        <v>KM 28+980</v>
      </c>
      <c r="C8" s="73"/>
      <c r="D8" s="73"/>
      <c r="E8" s="21"/>
      <c r="F8" s="17" t="s">
        <v>5</v>
      </c>
      <c r="G8" s="74">
        <f>GRANULOMETRÍA!H8</f>
        <v>43074</v>
      </c>
      <c r="H8" s="75"/>
      <c r="I8" s="76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3</v>
      </c>
      <c r="E9" s="21"/>
      <c r="F9" s="17" t="s">
        <v>6</v>
      </c>
      <c r="G9" s="78" t="str">
        <f>GRANULOMETRÍA!H9</f>
        <v>ABJ</v>
      </c>
      <c r="H9" s="78"/>
      <c r="I9" s="79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2</v>
      </c>
      <c r="C10" s="51" t="s">
        <v>4</v>
      </c>
      <c r="D10" s="52" t="str">
        <f>GRANULOMETRÍA!D10</f>
        <v>1.80 -2.40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77"/>
      <c r="C11" s="77"/>
      <c r="D11" s="77"/>
      <c r="E11" s="23"/>
      <c r="F11" s="24"/>
      <c r="G11" s="24"/>
      <c r="H11" s="23"/>
      <c r="I11" s="54"/>
      <c r="J11" s="53"/>
      <c r="L11" s="2"/>
      <c r="M11" s="2"/>
      <c r="N11" s="2"/>
      <c r="AD11" s="98" t="s">
        <v>18</v>
      </c>
      <c r="AE11" s="98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0" t="s">
        <v>17</v>
      </c>
      <c r="N12" s="100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-9.9049999999999994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59.39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99" t="s">
        <v>19</v>
      </c>
      <c r="AE15" s="99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99" t="s">
        <v>20</v>
      </c>
      <c r="AE19" s="99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98" t="s">
        <v>21</v>
      </c>
      <c r="AE25" s="98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27.507034954680478</v>
      </c>
      <c r="C30" s="12"/>
      <c r="D30" s="12"/>
      <c r="E30" s="12"/>
      <c r="F30" s="101" t="s">
        <v>28</v>
      </c>
      <c r="G30" s="101"/>
      <c r="H30" s="101"/>
      <c r="I30" s="12"/>
      <c r="J30" s="13"/>
    </row>
    <row r="31" spans="1:32" x14ac:dyDescent="0.25">
      <c r="A31" s="66" t="s">
        <v>27</v>
      </c>
      <c r="B31" s="65">
        <f>G45</f>
        <v>22.309197651663375</v>
      </c>
      <c r="C31" s="12"/>
      <c r="D31" s="12"/>
      <c r="E31" s="12"/>
      <c r="F31" s="88" t="s">
        <v>70</v>
      </c>
      <c r="G31" s="102"/>
      <c r="H31" s="102"/>
      <c r="I31" s="12"/>
      <c r="J31" s="13"/>
    </row>
    <row r="32" spans="1:32" x14ac:dyDescent="0.25">
      <c r="A32" s="66" t="s">
        <v>22</v>
      </c>
      <c r="B32" s="65">
        <f>B30-B31</f>
        <v>5.1978373030171028</v>
      </c>
      <c r="C32" s="12"/>
      <c r="D32" s="12"/>
      <c r="E32" s="12"/>
      <c r="F32" s="102"/>
      <c r="G32" s="102"/>
      <c r="H32" s="102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90" t="s">
        <v>64</v>
      </c>
      <c r="B34" s="91"/>
      <c r="C34" s="91"/>
      <c r="D34" s="91"/>
      <c r="E34" s="91"/>
      <c r="F34" s="91"/>
      <c r="G34" s="91"/>
      <c r="H34" s="91"/>
      <c r="I34" s="12"/>
      <c r="J34" s="13"/>
    </row>
    <row r="35" spans="1:10" ht="21.95" customHeight="1" x14ac:dyDescent="0.25">
      <c r="A35" s="87" t="s">
        <v>7</v>
      </c>
      <c r="B35" s="86" t="s">
        <v>11</v>
      </c>
      <c r="C35" s="86" t="s">
        <v>23</v>
      </c>
      <c r="D35" s="82" t="s">
        <v>8</v>
      </c>
      <c r="E35" s="86" t="s">
        <v>9</v>
      </c>
      <c r="F35" s="86" t="s">
        <v>12</v>
      </c>
      <c r="G35" s="86" t="s">
        <v>13</v>
      </c>
      <c r="H35" s="82" t="s">
        <v>14</v>
      </c>
      <c r="I35" s="12"/>
      <c r="J35" s="13"/>
    </row>
    <row r="36" spans="1:10" ht="21.95" customHeight="1" x14ac:dyDescent="0.25">
      <c r="A36" s="87"/>
      <c r="B36" s="86"/>
      <c r="C36" s="86"/>
      <c r="D36" s="83"/>
      <c r="E36" s="86"/>
      <c r="F36" s="86"/>
      <c r="G36" s="86"/>
      <c r="H36" s="83"/>
      <c r="I36" s="12"/>
      <c r="J36" s="13"/>
    </row>
    <row r="37" spans="1:10" x14ac:dyDescent="0.25">
      <c r="A37" s="67">
        <v>35</v>
      </c>
      <c r="B37" s="57">
        <v>1</v>
      </c>
      <c r="C37" s="58">
        <v>13.984</v>
      </c>
      <c r="D37" s="58">
        <v>17.533999999999999</v>
      </c>
      <c r="E37" s="58">
        <v>16.853999999999999</v>
      </c>
      <c r="F37" s="57">
        <f>D37-E37</f>
        <v>0.67999999999999972</v>
      </c>
      <c r="G37" s="58">
        <f>E37-C37</f>
        <v>2.8699999999999992</v>
      </c>
      <c r="H37" s="59">
        <f>(F37/G37)*100</f>
        <v>23.693379790940764</v>
      </c>
      <c r="I37" s="12"/>
      <c r="J37" s="13"/>
    </row>
    <row r="38" spans="1:10" x14ac:dyDescent="0.25">
      <c r="A38" s="67">
        <v>30</v>
      </c>
      <c r="B38" s="57">
        <v>2</v>
      </c>
      <c r="C38" s="58">
        <v>13.933999999999999</v>
      </c>
      <c r="D38" s="58">
        <v>17.373999999999999</v>
      </c>
      <c r="E38" s="58">
        <v>16.654</v>
      </c>
      <c r="F38" s="58">
        <f t="shared" ref="F38:F40" si="0">D38-E38</f>
        <v>0.71999999999999886</v>
      </c>
      <c r="G38" s="58">
        <f t="shared" ref="G38:G40" si="1">E38-C38</f>
        <v>2.7200000000000006</v>
      </c>
      <c r="H38" s="59">
        <f t="shared" ref="H38:H40" si="2">(F38/G38)*100</f>
        <v>26.470588235294066</v>
      </c>
      <c r="I38" s="12"/>
      <c r="J38" s="13"/>
    </row>
    <row r="39" spans="1:10" x14ac:dyDescent="0.25">
      <c r="A39" s="67">
        <v>24</v>
      </c>
      <c r="B39" s="57">
        <v>3</v>
      </c>
      <c r="C39" s="58">
        <v>12.032</v>
      </c>
      <c r="D39" s="58">
        <v>17.402999999999999</v>
      </c>
      <c r="E39" s="58">
        <v>16.238</v>
      </c>
      <c r="F39" s="57">
        <f t="shared" si="0"/>
        <v>1.1649999999999991</v>
      </c>
      <c r="G39" s="58">
        <f t="shared" si="1"/>
        <v>4.2059999999999995</v>
      </c>
      <c r="H39" s="59">
        <f t="shared" si="2"/>
        <v>27.698525915358996</v>
      </c>
      <c r="I39" s="12"/>
      <c r="J39" s="13"/>
    </row>
    <row r="40" spans="1:10" x14ac:dyDescent="0.25">
      <c r="A40" s="67">
        <v>21</v>
      </c>
      <c r="B40" s="57">
        <v>4</v>
      </c>
      <c r="C40" s="58">
        <v>13.763999999999999</v>
      </c>
      <c r="D40" s="58">
        <v>17.591000000000001</v>
      </c>
      <c r="E40" s="58">
        <v>16.727</v>
      </c>
      <c r="F40" s="57">
        <f t="shared" si="0"/>
        <v>0.86400000000000077</v>
      </c>
      <c r="G40" s="58">
        <f t="shared" si="1"/>
        <v>2.963000000000001</v>
      </c>
      <c r="H40" s="59">
        <f t="shared" si="2"/>
        <v>29.15963550455621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90" t="s">
        <v>65</v>
      </c>
      <c r="B42" s="91"/>
      <c r="C42" s="91"/>
      <c r="D42" s="91"/>
      <c r="E42" s="91"/>
      <c r="F42" s="91"/>
      <c r="G42" s="91"/>
      <c r="H42" s="21"/>
      <c r="I42" s="12"/>
      <c r="J42" s="13"/>
    </row>
    <row r="43" spans="1:10" ht="21.95" customHeight="1" x14ac:dyDescent="0.25">
      <c r="A43" s="84" t="s">
        <v>11</v>
      </c>
      <c r="B43" s="82" t="s">
        <v>10</v>
      </c>
      <c r="C43" s="82" t="s">
        <v>8</v>
      </c>
      <c r="D43" s="82" t="s">
        <v>9</v>
      </c>
      <c r="E43" s="86" t="s">
        <v>12</v>
      </c>
      <c r="F43" s="86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5"/>
      <c r="B44" s="83"/>
      <c r="C44" s="83"/>
      <c r="D44" s="83"/>
      <c r="E44" s="86"/>
      <c r="F44" s="86"/>
      <c r="G44" s="83"/>
      <c r="H44" s="12"/>
      <c r="I44" s="12"/>
      <c r="J44" s="13"/>
    </row>
    <row r="45" spans="1:10" x14ac:dyDescent="0.25">
      <c r="A45" s="69">
        <v>1</v>
      </c>
      <c r="B45" s="62">
        <v>13.945</v>
      </c>
      <c r="C45" s="62">
        <v>15.195</v>
      </c>
      <c r="D45" s="62">
        <v>14.967000000000001</v>
      </c>
      <c r="E45" s="62">
        <f>C45-D45</f>
        <v>0.22799999999999976</v>
      </c>
      <c r="F45" s="62">
        <f>D45-B45</f>
        <v>1.0220000000000002</v>
      </c>
      <c r="G45" s="27">
        <f>(E45/F45)*100</f>
        <v>22.309197651663375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F30:H30"/>
    <mergeCell ref="F31:H32"/>
    <mergeCell ref="A34:H34"/>
    <mergeCell ref="B7:D7"/>
    <mergeCell ref="B8:D8"/>
    <mergeCell ref="B11:D11"/>
    <mergeCell ref="G8:I8"/>
    <mergeCell ref="G7:I7"/>
    <mergeCell ref="G9:I9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AD25:AE25"/>
    <mergeCell ref="AD19:AE19"/>
    <mergeCell ref="M12:N12"/>
    <mergeCell ref="AD11:AE11"/>
    <mergeCell ref="AD15:AE15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2018-05-30T15:11:11Z</cp:lastPrinted>
  <dcterms:created xsi:type="dcterms:W3CDTF">2017-11-30T15:56:40Z</dcterms:created>
  <dcterms:modified xsi:type="dcterms:W3CDTF">2018-05-30T15:11:54Z</dcterms:modified>
</cp:coreProperties>
</file>