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<sst xmlns="http://schemas.openxmlformats.org/spreadsheetml/2006/main" count="98" uniqueCount="72">
  <si>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</si>
  <si>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</si>
  <si>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</si>
  <si>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</si>
  <si>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</si>
  <si>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</si>
  <si>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</si>
  <si>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</si>
  <si>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</si>
  <si>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</si>
  <si>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</si>
  <si>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</si>
  <si>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</si>
  <si>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</si>
  <si>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</si>
  <si>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</si>
  <si>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</si>
  <si>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</si>
  <si>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</si>
  <si>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</si>
  <si>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</si>
  <si>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</si>
  <si>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</si>
  <si>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</si>
  <si>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</si>
  <si>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</si>
  <si>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</si>
  <si>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</si>
  <si>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</si>
  <si>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</si>
  <si>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</si>
  <si>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</si>
  <si>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</si>
  <si>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</si>
  <si>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</si>
  <si>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</si>
  <si>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</si>
  <si>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</si>
  <si>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</si>
  <si>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</si>
  <si>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</si>
  <si>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</si>
  <si>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</si>
  <si>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</si>
  <si>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</si>
  <si>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</si>
  <si>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</si>
  <si>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</si>
  <si>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</si>
  <si>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</si>
  <si>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</si>
  <si>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</si>
  <si>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</si>
  <si>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</si>
  <si>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</si>
  <si>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</si>
  <si>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</si>
  <si>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</si>
  <si>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</si>
  <si>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</si>
  <si>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</si>
  <si>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</si>
  <si>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</si>
  <si>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</si>
  <si>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</si>
  <si>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</si>
  <si>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</si>
  <si>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</si>
  <si>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</si>
  <si>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</si>
  <si>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</si>
  <si>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5.20 - 5.80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</si>
</sst>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98.21545872564046</c:v>
                </c:pt>
                <c:pt idx="8">
                  <c:v>96.054718633676373</c:v>
                </c:pt>
                <c:pt idx="9">
                  <c:v>90.358222027589221</c:v>
                </c:pt>
                <c:pt idx="10">
                  <c:v>68.554390190497045</c:v>
                </c:pt>
                <c:pt idx="11">
                  <c:v>44.786249178892056</c:v>
                </c:pt>
                <c:pt idx="12">
                  <c:v>30.093216553536237</c:v>
                </c:pt>
                <c:pt idx="13">
                  <c:v>21.528828552660386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1F-453C-B27E-1AACB79E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98528"/>
        <c:axId val="640497968"/>
      </c:scatterChart>
      <c:valAx>
        <c:axId val="64049852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0497968"/>
        <c:crosses val="autoZero"/>
        <c:crossBetween val="midCat"/>
        <c:minorUnit val="10"/>
      </c:valAx>
      <c:valAx>
        <c:axId val="64049796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049852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21.954484605087057</c:v>
                </c:pt>
                <c:pt idx="1">
                  <c:v>23.078854846810664</c:v>
                </c:pt>
                <c:pt idx="2">
                  <c:v>26.973886328725051</c:v>
                </c:pt>
                <c:pt idx="3">
                  <c:v>28.814123917388422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43-4039-BF00-799DC9B5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047360"/>
        <c:axId val="414046800"/>
      </c:scatterChart>
      <c:valAx>
        <c:axId val="4140473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14046800"/>
        <c:crosses val="autoZero"/>
        <c:crossBetween val="midCat"/>
      </c:valAx>
      <c:valAx>
        <c:axId val="414046800"/>
        <c:scaling>
          <c:orientation val="minMax"/>
          <c:max val="29"/>
          <c:min val="2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140473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8F-4164-8F08-E7FAFF910B3A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8F-4164-8F08-E7FAFF910B3A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8F-4164-8F08-E7FAFF910B3A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08F-4164-8F08-E7FAFF910B3A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24.412787090163306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1.5832050965941136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08F-4164-8F08-E7FAFF91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33056"/>
        <c:axId val="640733616"/>
      </c:scatterChart>
      <c:valAx>
        <c:axId val="64073305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0733616"/>
        <c:crosses val="autoZero"/>
        <c:crossBetween val="midCat"/>
        <c:majorUnit val="10"/>
        <c:minorUnit val="10"/>
      </c:valAx>
      <c:valAx>
        <c:axId val="64073361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073305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8FD25EBD-250D-4A6F-B5F7-9D33BF4692F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F20" sqref="F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6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3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65.400000000000006</v>
      </c>
      <c r="C17" s="27">
        <v>626.4</v>
      </c>
      <c r="D17" s="27">
        <v>522.1</v>
      </c>
      <c r="E17" s="27">
        <f>C17-D17</f>
        <v>104.29999999999995</v>
      </c>
      <c r="F17" s="27">
        <f>D17-B17</f>
        <v>456.70000000000005</v>
      </c>
      <c r="G17" s="27">
        <f>(E17/F17)*100</f>
        <v>22.837749069410979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8.15</v>
      </c>
      <c r="D31" s="30">
        <f t="shared" ref="D31" si="3">(C31*100)/$F$17</f>
        <v>1.7845412743595357</v>
      </c>
      <c r="E31" s="30">
        <f>E30+D31</f>
        <v>1.7845412743595357</v>
      </c>
      <c r="F31" s="30">
        <f>100-E31</f>
        <v>98.21545872564046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1.1000000000000001</v>
      </c>
      <c r="D32" s="42">
        <f>(C32*$F$31)/$C$39</f>
        <v>2.1607400919640902</v>
      </c>
      <c r="E32" s="30">
        <f>D32</f>
        <v>2.1607400919640902</v>
      </c>
      <c r="F32" s="30">
        <f>$F$31-E32</f>
        <v>96.054718633676373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2.9</v>
      </c>
      <c r="D33" s="42">
        <f t="shared" ref="D33:D38" si="4">(C33*$F$31)/$C$39</f>
        <v>5.6964966060871465</v>
      </c>
      <c r="E33" s="30">
        <f t="shared" ref="E33:E38" si="5">E32+D33</f>
        <v>7.8572366980512367</v>
      </c>
      <c r="F33" s="30">
        <f t="shared" ref="F33:F38" si="6">$F$31-E33</f>
        <v>90.358222027589221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11.1</v>
      </c>
      <c r="D34" s="42">
        <f t="shared" si="4"/>
        <v>21.803831837092179</v>
      </c>
      <c r="E34" s="30">
        <f t="shared" si="5"/>
        <v>29.661068535143414</v>
      </c>
      <c r="F34" s="30">
        <f t="shared" si="6"/>
        <v>68.554390190497045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12.1</v>
      </c>
      <c r="D35" s="42">
        <f t="shared" si="4"/>
        <v>23.768141011604989</v>
      </c>
      <c r="E35" s="30">
        <f t="shared" si="5"/>
        <v>53.429209546748403</v>
      </c>
      <c r="F35" s="30">
        <f t="shared" si="6"/>
        <v>44.786249178892056</v>
      </c>
      <c r="G35" s="12"/>
      <c r="H35" s="34" t="s">
        <v>54</v>
      </c>
      <c r="I35" s="44">
        <f>E31</f>
        <v>1.7845412743595357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7.48</v>
      </c>
      <c r="D36" s="42">
        <f t="shared" si="4"/>
        <v>14.693032625355814</v>
      </c>
      <c r="E36" s="30">
        <f t="shared" si="5"/>
        <v>68.122242172104222</v>
      </c>
      <c r="F36" s="30">
        <f t="shared" si="6"/>
        <v>30.093216553536237</v>
      </c>
      <c r="G36" s="12"/>
      <c r="H36" s="34" t="s">
        <v>55</v>
      </c>
      <c r="I36" s="44">
        <f>100-I35-I37</f>
        <v>76.686630172980074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4.3600000000000003</v>
      </c>
      <c r="D37" s="42">
        <f t="shared" si="4"/>
        <v>8.5643880008758497</v>
      </c>
      <c r="E37" s="30">
        <f t="shared" si="5"/>
        <v>76.686630172980074</v>
      </c>
      <c r="F37" s="30">
        <f t="shared" si="6"/>
        <v>21.528828552660386</v>
      </c>
      <c r="G37" s="12"/>
      <c r="H37" s="34" t="s">
        <v>56</v>
      </c>
      <c r="I37" s="44">
        <f>D38</f>
        <v>21.528828552660389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10.96</v>
      </c>
      <c r="D38" s="42">
        <f t="shared" si="4"/>
        <v>21.528828552660389</v>
      </c>
      <c r="E38" s="30">
        <f t="shared" si="5"/>
        <v>98.21545872564046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12" sqref="D1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6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3</v>
      </c>
      <c r="C10" s="51" t="s">
        <v>4</v>
      </c>
      <c r="D10" s="52" t="str">
        <f>GRANULOMETRÍA!D10</f>
        <v>5.20 - 5.80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-12.62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65.034999999999997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24.412787090163306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22.829581993569192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1.5832050965941136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8.3179999999999996</v>
      </c>
      <c r="D37" s="58">
        <v>11.051</v>
      </c>
      <c r="E37" s="58">
        <v>10.558999999999999</v>
      </c>
      <c r="F37" s="57">
        <f>D37-E37</f>
        <v>0.49200000000000088</v>
      </c>
      <c r="G37" s="58">
        <f>E37-C37</f>
        <v>2.2409999999999997</v>
      </c>
      <c r="H37" s="59">
        <f>(F37/G37)*100</f>
        <v>21.954484605087057</v>
      </c>
      <c r="I37" s="12"/>
      <c r="J37" s="13"/>
    </row>
    <row r="38" spans="1:10" x14ac:dyDescent="0.25">
      <c r="A38" s="67">
        <v>27</v>
      </c>
      <c r="B38" s="57">
        <v>2</v>
      </c>
      <c r="C38" s="58">
        <v>8.42</v>
      </c>
      <c r="D38" s="58">
        <v>13.321</v>
      </c>
      <c r="E38" s="58">
        <v>12.401999999999999</v>
      </c>
      <c r="F38" s="58">
        <f t="shared" ref="F38:F40" si="0">D38-E38</f>
        <v>0.91900000000000048</v>
      </c>
      <c r="G38" s="58">
        <f t="shared" ref="G38:G40" si="1">E38-C38</f>
        <v>3.9819999999999993</v>
      </c>
      <c r="H38" s="59">
        <f t="shared" ref="H38:H40" si="2">(F38/G38)*100</f>
        <v>23.078854846810664</v>
      </c>
      <c r="I38" s="12"/>
      <c r="J38" s="13"/>
    </row>
    <row r="39" spans="1:10" x14ac:dyDescent="0.25">
      <c r="A39" s="67">
        <v>22</v>
      </c>
      <c r="B39" s="57">
        <v>3</v>
      </c>
      <c r="C39" s="58">
        <v>8.7390000000000008</v>
      </c>
      <c r="D39" s="58">
        <v>12.872</v>
      </c>
      <c r="E39" s="58">
        <v>11.994</v>
      </c>
      <c r="F39" s="57">
        <f t="shared" si="0"/>
        <v>0.87800000000000011</v>
      </c>
      <c r="G39" s="58">
        <f t="shared" si="1"/>
        <v>3.254999999999999</v>
      </c>
      <c r="H39" s="59">
        <f t="shared" si="2"/>
        <v>26.973886328725051</v>
      </c>
      <c r="I39" s="12"/>
      <c r="J39" s="13"/>
    </row>
    <row r="40" spans="1:10" x14ac:dyDescent="0.25">
      <c r="A40" s="67">
        <v>17</v>
      </c>
      <c r="B40" s="57">
        <v>4</v>
      </c>
      <c r="C40" s="58">
        <v>7.98</v>
      </c>
      <c r="D40" s="58">
        <v>11.847</v>
      </c>
      <c r="E40" s="58">
        <v>10.981999999999999</v>
      </c>
      <c r="F40" s="57">
        <f t="shared" si="0"/>
        <v>0.86500000000000021</v>
      </c>
      <c r="G40" s="58">
        <f t="shared" si="1"/>
        <v>3.0019999999999989</v>
      </c>
      <c r="H40" s="59">
        <f t="shared" si="2"/>
        <v>28.814123917388422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4.5019999999999998</v>
      </c>
      <c r="C45" s="62">
        <v>5.266</v>
      </c>
      <c r="D45" s="62">
        <v>5.1239999999999997</v>
      </c>
      <c r="E45" s="62">
        <f>C45-D45</f>
        <v>0.14200000000000035</v>
      </c>
      <c r="F45" s="62">
        <f>D45-B45</f>
        <v>0.62199999999999989</v>
      </c>
      <c r="G45" s="27">
        <f>(E45/F45)*100</f>
        <v>22.829581993569192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2018-05-30T15:10:55Z</cp:lastPrinted>
  <dcterms:created xsi:type="dcterms:W3CDTF">2017-11-30T15:56:40Z</dcterms:created>
  <dcterms:modified xsi:type="dcterms:W3CDTF">2018-05-30T15:11:56Z</dcterms:modified>
</cp:coreProperties>
</file>