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<sst xmlns="http://schemas.openxmlformats.org/spreadsheetml/2006/main" count="98" uniqueCount="72">
  <si>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</si>
  <si>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</si>
  <si>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</si>
  <si>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</si>
  <si>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</si>
  <si>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</si>
  <si>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</si>
  <si>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</si>
  <si>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</si>
  <si>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</si>
  <si>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</si>
  <si>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</si>
  <si>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</si>
  <si>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</si>
  <si>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</si>
  <si>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</si>
  <si>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</si>
  <si>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</si>
  <si>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</si>
  <si>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</si>
  <si>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</si>
  <si>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</si>
  <si>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</si>
  <si>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</si>
  <si>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</si>
  <si>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</si>
  <si>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</si>
  <si>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</si>
  <si>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</si>
  <si>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</si>
  <si>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</si>
  <si>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</si>
  <si>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</si>
  <si>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</si>
  <si>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</si>
  <si>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</si>
  <si>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</si>
  <si>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</si>
  <si>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</si>
  <si>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</si>
  <si>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</si>
  <si>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</si>
  <si>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</si>
  <si>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</si>
  <si>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</si>
  <si>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</si>
  <si>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</si>
  <si>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</si>
  <si>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</si>
  <si>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</si>
  <si>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</si>
  <si>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</si>
  <si>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</si>
  <si>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</si>
  <si>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</si>
  <si>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</si>
  <si>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</si>
  <si>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</si>
  <si>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</si>
  <si>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</si>
  <si>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</si>
  <si>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</si>
  <si>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</si>
  <si>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</si>
  <si>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</si>
  <si>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</si>
  <si>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</si>
  <si>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</si>
  <si>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</si>
  <si>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</si>
  <si>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SM- ARENA LIMOSA</t>
  </si>
  <si>
    <t>7.00 - 7.60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</si>
</sst>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95.890410958904113</c:v>
                </c:pt>
                <c:pt idx="7">
                  <c:v>92.684522592516871</c:v>
                </c:pt>
                <c:pt idx="8">
                  <c:v>87.827853608668988</c:v>
                </c:pt>
                <c:pt idx="9">
                  <c:v>81.265789409118796</c:v>
                </c:pt>
                <c:pt idx="10">
                  <c:v>55.036069515436516</c:v>
                </c:pt>
                <c:pt idx="11">
                  <c:v>32.495193620936412</c:v>
                </c:pt>
                <c:pt idx="12">
                  <c:v>21.094997342056843</c:v>
                </c:pt>
                <c:pt idx="13">
                  <c:v>12.901685544878347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CE8-497F-AE98-063DB886D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054640"/>
        <c:axId val="638055200"/>
      </c:scatterChart>
      <c:valAx>
        <c:axId val="638054640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38055200"/>
        <c:crosses val="autoZero"/>
        <c:crossBetween val="midCat"/>
        <c:minorUnit val="10"/>
      </c:valAx>
      <c:valAx>
        <c:axId val="63805520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3805464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24</c:v>
                </c:pt>
                <c:pt idx="3">
                  <c:v>22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24.346629986244885</c:v>
                </c:pt>
                <c:pt idx="1">
                  <c:v>25.099337748344404</c:v>
                </c:pt>
                <c:pt idx="2">
                  <c:v>26.951444376152452</c:v>
                </c:pt>
                <c:pt idx="3">
                  <c:v>28.979857050032535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39-4B6F-B2D2-74ACD3619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309360"/>
        <c:axId val="635309920"/>
      </c:scatterChart>
      <c:valAx>
        <c:axId val="63530936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635309920"/>
        <c:crosses val="autoZero"/>
        <c:crossBetween val="midCat"/>
      </c:valAx>
      <c:valAx>
        <c:axId val="635309920"/>
        <c:scaling>
          <c:orientation val="minMax"/>
          <c:max val="29"/>
          <c:min val="24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3530936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A7-44A3-8F7C-09A71CE95721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A7-44A3-8F7C-09A71CE95721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3A7-44A3-8F7C-09A71CE95721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3A7-44A3-8F7C-09A71CE95721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26.78843308890319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3.148658229616295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3A7-44A3-8F7C-09A71CE95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850816"/>
        <c:axId val="636851376"/>
      </c:scatterChart>
      <c:valAx>
        <c:axId val="636850816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36851376"/>
        <c:crosses val="autoZero"/>
        <c:crossBetween val="midCat"/>
        <c:majorUnit val="10"/>
        <c:minorUnit val="10"/>
      </c:valAx>
      <c:valAx>
        <c:axId val="63685137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36850816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45380" y="0"/>
          <a:ext cx="7181107" cy="102956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6E314482-A83C-46E6-B045-5F1565AD92A5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71" t="s">
        <v>52</v>
      </c>
      <c r="I7" s="71"/>
      <c r="J7" s="72"/>
      <c r="K7" s="13"/>
    </row>
    <row r="8" spans="1:11" x14ac:dyDescent="0.25">
      <c r="A8" s="16" t="s">
        <v>1</v>
      </c>
      <c r="B8" s="73" t="s">
        <v>68</v>
      </c>
      <c r="C8" s="73"/>
      <c r="D8" s="73"/>
      <c r="E8" s="12"/>
      <c r="F8" s="12"/>
      <c r="G8" s="17" t="s">
        <v>5</v>
      </c>
      <c r="H8" s="74">
        <v>43074</v>
      </c>
      <c r="I8" s="75"/>
      <c r="J8" s="76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9</v>
      </c>
      <c r="E9" s="12"/>
      <c r="F9" s="12"/>
      <c r="G9" s="17" t="s">
        <v>6</v>
      </c>
      <c r="H9" s="78" t="s">
        <v>69</v>
      </c>
      <c r="I9" s="78"/>
      <c r="J9" s="79"/>
      <c r="K9" s="13"/>
    </row>
    <row r="10" spans="1:11" x14ac:dyDescent="0.25">
      <c r="A10" s="16" t="s">
        <v>3</v>
      </c>
      <c r="B10" s="19">
        <v>4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7"/>
      <c r="C11" s="77"/>
      <c r="D11" s="77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51</v>
      </c>
      <c r="B14" s="75"/>
      <c r="C14" s="75"/>
      <c r="D14" s="75"/>
      <c r="E14" s="75"/>
      <c r="F14" s="75"/>
      <c r="G14" s="75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64.5</v>
      </c>
      <c r="C17" s="27">
        <v>649.79999999999995</v>
      </c>
      <c r="D17" s="27">
        <v>553.6</v>
      </c>
      <c r="E17" s="27">
        <f>C17-D17</f>
        <v>96.199999999999932</v>
      </c>
      <c r="F17" s="27">
        <f>D17-B17</f>
        <v>489.1</v>
      </c>
      <c r="G17" s="27">
        <f>(E17/F17)*100</f>
        <v>19.668779390717631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52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63</v>
      </c>
      <c r="B22" s="86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88" t="s">
        <v>57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20.100000000000001</v>
      </c>
      <c r="D30" s="30">
        <f>(C30*100)/$F$17</f>
        <v>4.1095890410958908</v>
      </c>
      <c r="E30" s="30">
        <f>E29+D30</f>
        <v>4.1095890410958908</v>
      </c>
      <c r="F30" s="30">
        <f t="shared" si="1"/>
        <v>95.890410958904113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15.68</v>
      </c>
      <c r="D31" s="30">
        <f t="shared" ref="D31" si="3">(C31*100)/$F$17</f>
        <v>3.2058883663872417</v>
      </c>
      <c r="E31" s="30">
        <f>E30+D31</f>
        <v>7.315477407483133</v>
      </c>
      <c r="F31" s="30">
        <f>100-E31</f>
        <v>92.684522592516871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2.62</v>
      </c>
      <c r="D32" s="42">
        <f>(C32*$F$31)/$C$39</f>
        <v>4.856668983847884</v>
      </c>
      <c r="E32" s="30">
        <f>D32</f>
        <v>4.856668983847884</v>
      </c>
      <c r="F32" s="30">
        <f>$F$31-E32</f>
        <v>87.827853608668988</v>
      </c>
      <c r="G32" s="12"/>
      <c r="H32" s="92" t="s">
        <v>53</v>
      </c>
      <c r="I32" s="93"/>
      <c r="J32" s="94"/>
      <c r="K32" s="13"/>
    </row>
    <row r="33" spans="1:11" x14ac:dyDescent="0.25">
      <c r="A33" s="28" t="s">
        <v>34</v>
      </c>
      <c r="B33" s="43">
        <v>0.85</v>
      </c>
      <c r="C33" s="42">
        <v>3.54</v>
      </c>
      <c r="D33" s="42">
        <f t="shared" ref="D33:D38" si="4">(C33*$F$31)/$C$39</f>
        <v>6.5620641995501945</v>
      </c>
      <c r="E33" s="30">
        <f t="shared" ref="E33:E38" si="5">E32+D33</f>
        <v>11.418733183398079</v>
      </c>
      <c r="F33" s="30">
        <f t="shared" ref="F33:F38" si="6">$F$31-E33</f>
        <v>81.265789409118796</v>
      </c>
      <c r="G33" s="12"/>
      <c r="H33" s="95"/>
      <c r="I33" s="96"/>
      <c r="J33" s="97"/>
      <c r="K33" s="13"/>
    </row>
    <row r="34" spans="1:11" x14ac:dyDescent="0.25">
      <c r="A34" s="28" t="s">
        <v>35</v>
      </c>
      <c r="B34" s="43">
        <v>0.42499999999999999</v>
      </c>
      <c r="C34" s="42">
        <v>14.15</v>
      </c>
      <c r="D34" s="42">
        <f t="shared" si="4"/>
        <v>26.229719893682276</v>
      </c>
      <c r="E34" s="30">
        <f t="shared" si="5"/>
        <v>37.648453077080354</v>
      </c>
      <c r="F34" s="30">
        <f t="shared" si="6"/>
        <v>55.036069515436516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12.16</v>
      </c>
      <c r="D35" s="42">
        <f t="shared" si="4"/>
        <v>22.540875894500104</v>
      </c>
      <c r="E35" s="30">
        <f t="shared" si="5"/>
        <v>60.189328971580458</v>
      </c>
      <c r="F35" s="30">
        <f t="shared" si="6"/>
        <v>32.495193620936412</v>
      </c>
      <c r="G35" s="12"/>
      <c r="H35" s="34" t="s">
        <v>54</v>
      </c>
      <c r="I35" s="44">
        <f>E31</f>
        <v>7.315477407483133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6.15</v>
      </c>
      <c r="D36" s="42">
        <f t="shared" si="4"/>
        <v>11.400196278879575</v>
      </c>
      <c r="E36" s="30">
        <f t="shared" si="5"/>
        <v>71.589525250460028</v>
      </c>
      <c r="F36" s="30">
        <f t="shared" si="6"/>
        <v>21.094997342056843</v>
      </c>
      <c r="G36" s="12"/>
      <c r="H36" s="34" t="s">
        <v>55</v>
      </c>
      <c r="I36" s="44">
        <f>100-I35-I37</f>
        <v>79.782837047638523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4.42</v>
      </c>
      <c r="D37" s="42">
        <f t="shared" si="4"/>
        <v>8.1933117971784899</v>
      </c>
      <c r="E37" s="30">
        <f t="shared" si="5"/>
        <v>79.782837047638523</v>
      </c>
      <c r="F37" s="30">
        <f t="shared" si="6"/>
        <v>12.901685544878347</v>
      </c>
      <c r="G37" s="12"/>
      <c r="H37" s="34" t="s">
        <v>56</v>
      </c>
      <c r="I37" s="44">
        <f>D38</f>
        <v>12.901685544878351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6.9600000000000009</v>
      </c>
      <c r="D38" s="42">
        <f t="shared" si="4"/>
        <v>12.901685544878351</v>
      </c>
      <c r="E38" s="30">
        <f t="shared" si="5"/>
        <v>92.684522592516871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41</v>
      </c>
      <c r="B39" s="81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C13" sqref="C13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3" t="str">
        <f>GRANULOMETRÍA!B7</f>
        <v xml:space="preserve">PUENTE ENTRONQUE MOLINITO </v>
      </c>
      <c r="C7" s="103"/>
      <c r="D7" s="103"/>
      <c r="E7" s="50"/>
      <c r="F7" s="15" t="s">
        <v>24</v>
      </c>
      <c r="G7" s="71" t="s">
        <v>25</v>
      </c>
      <c r="H7" s="71"/>
      <c r="I7" s="72"/>
      <c r="J7" s="13"/>
      <c r="L7" s="2"/>
      <c r="M7" s="2"/>
      <c r="N7" s="2"/>
      <c r="AF7" s="2"/>
    </row>
    <row r="8" spans="1:32" x14ac:dyDescent="0.25">
      <c r="A8" s="16" t="s">
        <v>1</v>
      </c>
      <c r="B8" s="73" t="str">
        <f>GRANULOMETRÍA!B8</f>
        <v>KM 28+980</v>
      </c>
      <c r="C8" s="73"/>
      <c r="D8" s="73"/>
      <c r="E8" s="21"/>
      <c r="F8" s="17" t="s">
        <v>5</v>
      </c>
      <c r="G8" s="74">
        <f>GRANULOMETRÍA!H8</f>
        <v>43074</v>
      </c>
      <c r="H8" s="75"/>
      <c r="I8" s="76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9</v>
      </c>
      <c r="E9" s="21"/>
      <c r="F9" s="17" t="s">
        <v>6</v>
      </c>
      <c r="G9" s="78" t="str">
        <f>GRANULOMETRÍA!H9</f>
        <v>ABJ</v>
      </c>
      <c r="H9" s="78"/>
      <c r="I9" s="79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4</v>
      </c>
      <c r="C10" s="51" t="s">
        <v>4</v>
      </c>
      <c r="D10" s="52" t="str">
        <f>GRANULOMETRÍA!D10</f>
        <v>7.00 - 7.60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7"/>
      <c r="C11" s="77"/>
      <c r="D11" s="77"/>
      <c r="E11" s="23"/>
      <c r="F11" s="24"/>
      <c r="G11" s="24"/>
      <c r="H11" s="23"/>
      <c r="I11" s="54"/>
      <c r="J11" s="53"/>
      <c r="L11" s="2"/>
      <c r="M11" s="2"/>
      <c r="N11" s="2"/>
      <c r="AD11" s="98" t="s">
        <v>18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17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-14.44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73.269000000000005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99" t="s">
        <v>19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20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21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26.78843308890319</v>
      </c>
      <c r="C30" s="12"/>
      <c r="D30" s="12"/>
      <c r="E30" s="12"/>
      <c r="F30" s="101" t="s">
        <v>28</v>
      </c>
      <c r="G30" s="101"/>
      <c r="H30" s="101"/>
      <c r="I30" s="12"/>
      <c r="J30" s="13"/>
    </row>
    <row r="31" spans="1:32" x14ac:dyDescent="0.25">
      <c r="A31" s="66" t="s">
        <v>27</v>
      </c>
      <c r="B31" s="65">
        <f>G45</f>
        <v>23.639774859286895</v>
      </c>
      <c r="C31" s="12"/>
      <c r="D31" s="12"/>
      <c r="E31" s="12"/>
      <c r="F31" s="88" t="s">
        <v>70</v>
      </c>
      <c r="G31" s="102"/>
      <c r="H31" s="102"/>
      <c r="I31" s="12"/>
      <c r="J31" s="13"/>
    </row>
    <row r="32" spans="1:32" x14ac:dyDescent="0.25">
      <c r="A32" s="66" t="s">
        <v>22</v>
      </c>
      <c r="B32" s="65">
        <f>B30-B31</f>
        <v>3.148658229616295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64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23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8.3439999999999994</v>
      </c>
      <c r="D37" s="58">
        <v>12.864000000000001</v>
      </c>
      <c r="E37" s="58">
        <v>11.978999999999999</v>
      </c>
      <c r="F37" s="57">
        <f>D37-E37</f>
        <v>0.88500000000000156</v>
      </c>
      <c r="G37" s="58">
        <f>E37-C37</f>
        <v>3.6349999999999998</v>
      </c>
      <c r="H37" s="59">
        <f>(F37/G37)*100</f>
        <v>24.346629986244885</v>
      </c>
      <c r="I37" s="12"/>
      <c r="J37" s="13"/>
    </row>
    <row r="38" spans="1:10" x14ac:dyDescent="0.25">
      <c r="A38" s="67">
        <v>28</v>
      </c>
      <c r="B38" s="57">
        <v>2</v>
      </c>
      <c r="C38" s="58">
        <v>8.5670000000000002</v>
      </c>
      <c r="D38" s="58">
        <v>12.345000000000001</v>
      </c>
      <c r="E38" s="58">
        <v>11.587</v>
      </c>
      <c r="F38" s="58">
        <f t="shared" ref="F38:F40" si="0">D38-E38</f>
        <v>0.7580000000000009</v>
      </c>
      <c r="G38" s="58">
        <f t="shared" ref="G38:G40" si="1">E38-C38</f>
        <v>3.0199999999999996</v>
      </c>
      <c r="H38" s="59">
        <f t="shared" ref="H38:H40" si="2">(F38/G38)*100</f>
        <v>25.099337748344404</v>
      </c>
      <c r="I38" s="12"/>
      <c r="J38" s="13"/>
    </row>
    <row r="39" spans="1:10" x14ac:dyDescent="0.25">
      <c r="A39" s="67">
        <v>24</v>
      </c>
      <c r="B39" s="57">
        <v>3</v>
      </c>
      <c r="C39" s="58">
        <v>9.0030000000000001</v>
      </c>
      <c r="D39" s="58">
        <v>13.134</v>
      </c>
      <c r="E39" s="58">
        <v>12.257</v>
      </c>
      <c r="F39" s="57">
        <f t="shared" si="0"/>
        <v>0.87700000000000067</v>
      </c>
      <c r="G39" s="58">
        <f t="shared" si="1"/>
        <v>3.2539999999999996</v>
      </c>
      <c r="H39" s="59">
        <f t="shared" si="2"/>
        <v>26.951444376152452</v>
      </c>
      <c r="I39" s="12"/>
      <c r="J39" s="13"/>
    </row>
    <row r="40" spans="1:10" x14ac:dyDescent="0.25">
      <c r="A40" s="67">
        <v>22</v>
      </c>
      <c r="B40" s="57">
        <v>4</v>
      </c>
      <c r="C40" s="58">
        <v>10.231</v>
      </c>
      <c r="D40" s="58">
        <v>14.201000000000001</v>
      </c>
      <c r="E40" s="58">
        <v>13.308999999999999</v>
      </c>
      <c r="F40" s="57">
        <f t="shared" si="0"/>
        <v>0.89200000000000124</v>
      </c>
      <c r="G40" s="58">
        <f t="shared" si="1"/>
        <v>3.0779999999999994</v>
      </c>
      <c r="H40" s="59">
        <f t="shared" si="2"/>
        <v>28.979857050032535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90" t="s">
        <v>65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9">
        <v>1</v>
      </c>
      <c r="B45" s="62">
        <v>8.3699999999999992</v>
      </c>
      <c r="C45" s="62">
        <v>9.0289999999999999</v>
      </c>
      <c r="D45" s="62">
        <v>8.9030000000000005</v>
      </c>
      <c r="E45" s="62">
        <f>C45-D45</f>
        <v>0.12599999999999945</v>
      </c>
      <c r="F45" s="62">
        <f>D45-B45</f>
        <v>0.53300000000000125</v>
      </c>
      <c r="G45" s="27">
        <f>(E45/F45)*100</f>
        <v>23.639774859286895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2018-05-30T15:10:39Z</cp:lastPrinted>
  <dcterms:created xsi:type="dcterms:W3CDTF">2017-11-30T15:56:40Z</dcterms:created>
  <dcterms:modified xsi:type="dcterms:W3CDTF">2018-05-30T15:12:01Z</dcterms:modified>
</cp:coreProperties>
</file>