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CLASIFICACIÓN!$A$1:$J$46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<sst xmlns="http://schemas.openxmlformats.org/spreadsheetml/2006/main" count="97" uniqueCount="71">
  <si>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</si>
  <si>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</si>
  <si>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</si>
  <si>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</si>
  <si>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</si>
  <si>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</si>
  <si>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</si>
  <si>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</si>
  <si>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</si>
  <si>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</si>
  <si>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</si>
  <si>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</si>
  <si>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</si>
  <si>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</si>
  <si>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</si>
  <si>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</si>
  <si>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</si>
  <si>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</si>
  <si>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</si>
  <si>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</si>
  <si>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</si>
  <si>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</si>
  <si>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</si>
  <si>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</si>
  <si>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</si>
  <si>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</si>
  <si>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</si>
  <si>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</si>
  <si>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</si>
  <si>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</si>
  <si>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</si>
  <si>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</si>
  <si>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</si>
  <si>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</si>
  <si>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</si>
  <si>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</si>
  <si>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</si>
  <si>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</si>
  <si>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</si>
  <si>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</si>
  <si>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</si>
  <si>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</si>
  <si>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</si>
  <si>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</si>
  <si>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</si>
  <si>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</si>
  <si>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</si>
  <si>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</si>
  <si>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</si>
  <si>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</si>
  <si>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</si>
  <si>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</si>
  <si>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</si>
  <si>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</si>
  <si>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</si>
  <si>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</si>
  <si>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</si>
  <si>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</si>
  <si>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</si>
  <si>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</si>
  <si>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</si>
  <si>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</si>
  <si>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</si>
  <si>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</si>
  <si>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</si>
  <si>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</si>
  <si>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</si>
  <si>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</si>
  <si>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ARENOSO DE BAJA PLASTICIDAD</t>
  </si>
  <si>
    <t>PSV ENTRONQUE MOLINITO  29+139.70</t>
  </si>
  <si>
    <t>0.60 -1.20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</si>
</sst>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99.704420260647595</c:v>
                </c:pt>
                <c:pt idx="8">
                  <c:v>98.50796721751982</c:v>
                </c:pt>
                <c:pt idx="9">
                  <c:v>96.115061131264284</c:v>
                </c:pt>
                <c:pt idx="10">
                  <c:v>90.73102243718931</c:v>
                </c:pt>
                <c:pt idx="11">
                  <c:v>83.352895337901387</c:v>
                </c:pt>
                <c:pt idx="12">
                  <c:v>74.778315195485703</c:v>
                </c:pt>
                <c:pt idx="13">
                  <c:v>59.623243315867263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657216"/>
        <c:axId val="247659520"/>
      </c:scatterChart>
      <c:valAx>
        <c:axId val="247657216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7659520"/>
        <c:crosses val="autoZero"/>
        <c:crossBetween val="midCat"/>
        <c:minorUnit val="10"/>
      </c:valAx>
      <c:valAx>
        <c:axId val="24765952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765721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28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31.299826689774651</c:v>
                </c:pt>
                <c:pt idx="1">
                  <c:v>33.795654184003602</c:v>
                </c:pt>
                <c:pt idx="2">
                  <c:v>35.222353404171564</c:v>
                </c:pt>
                <c:pt idx="3">
                  <c:v>39.494895217624887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257600"/>
        <c:axId val="253259776"/>
      </c:scatterChart>
      <c:valAx>
        <c:axId val="25325760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3259776"/>
        <c:crosses val="autoZero"/>
        <c:crossBetween val="midCat"/>
      </c:valAx>
      <c:valAx>
        <c:axId val="253259776"/>
        <c:scaling>
          <c:orientation val="minMax"/>
          <c:max val="40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325760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34.876649549569251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8.2616624694656942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21984"/>
        <c:axId val="253324288"/>
      </c:scatterChart>
      <c:valAx>
        <c:axId val="2533219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324288"/>
        <c:crosses val="autoZero"/>
        <c:crossBetween val="midCat"/>
        <c:majorUnit val="10"/>
        <c:minorUnit val="10"/>
      </c:valAx>
      <c:valAx>
        <c:axId val="25332428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3219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624416</xdr:colOff>
      <xdr:row>14</xdr:row>
      <xdr:rowOff>148167</xdr:rowOff>
    </xdr:from>
    <xdr:to>
      <xdr:col>1</xdr:col>
      <xdr:colOff>635000</xdr:colOff>
      <xdr:row>24</xdr:row>
      <xdr:rowOff>1</xdr:rowOff>
    </xdr:to>
    <xdr:cxnSp macro="">
      <xdr:nvCxnSpPr>
        <xdr:cNvPr id="14" name="13 Conector recto"/>
        <xdr:cNvCxnSpPr/>
      </xdr:nvCxnSpPr>
      <xdr:spPr>
        <a:xfrm flipV="1">
          <a:off x="1598083" y="2825750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topLeftCell="A4" zoomScale="60" zoomScaleNormal="90" workbookViewId="0">
      <selection activeCell="J19" sqref="J19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855468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69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2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88.65</v>
      </c>
      <c r="C17" s="23">
        <v>549.5</v>
      </c>
      <c r="D17" s="23">
        <v>460.8</v>
      </c>
      <c r="E17" s="23">
        <f>C17-D17</f>
        <v>88.699999999999989</v>
      </c>
      <c r="F17" s="23">
        <f>D17-B17</f>
        <v>372.15</v>
      </c>
      <c r="G17" s="23">
        <f>(E17/F17)*100</f>
        <v>23.834475345962648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1.1000000000000001</v>
      </c>
      <c r="D31" s="26">
        <f t="shared" ref="D31" si="3">(C31*100)/$F$17</f>
        <v>0.29557973935241172</v>
      </c>
      <c r="E31" s="26">
        <f>E30+D31</f>
        <v>0.29557973935241172</v>
      </c>
      <c r="F31" s="26">
        <f>100-E31</f>
        <v>99.704420260647595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0.6</v>
      </c>
      <c r="D32" s="38">
        <f>(C32*$F$31)/$C$39</f>
        <v>1.1964530431277711</v>
      </c>
      <c r="E32" s="26">
        <f>D32</f>
        <v>1.1964530431277711</v>
      </c>
      <c r="F32" s="26">
        <f>$F$31-E32</f>
        <v>98.50796721751982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1.2</v>
      </c>
      <c r="D33" s="38">
        <f t="shared" ref="D33:D38" si="4">(C33*$F$31)/$C$39</f>
        <v>2.3929060862555422</v>
      </c>
      <c r="E33" s="26">
        <f t="shared" ref="E33:E38" si="5">E32+D33</f>
        <v>3.5893591293833134</v>
      </c>
      <c r="F33" s="26">
        <f t="shared" ref="F33:F38" si="6">$F$31-E33</f>
        <v>96.115061131264284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2.7</v>
      </c>
      <c r="D34" s="38">
        <f t="shared" si="4"/>
        <v>5.3840386940749703</v>
      </c>
      <c r="E34" s="26">
        <f t="shared" si="5"/>
        <v>8.9733978234582832</v>
      </c>
      <c r="F34" s="26">
        <f t="shared" si="6"/>
        <v>90.73102243718931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3.7</v>
      </c>
      <c r="D35" s="38">
        <f t="shared" si="4"/>
        <v>7.3781270992879229</v>
      </c>
      <c r="E35" s="26">
        <f t="shared" si="5"/>
        <v>16.351524922746208</v>
      </c>
      <c r="F35" s="26">
        <f t="shared" si="6"/>
        <v>83.352895337901387</v>
      </c>
      <c r="G35" s="12"/>
      <c r="H35" s="30" t="s">
        <v>55</v>
      </c>
      <c r="I35" s="39">
        <f>E31</f>
        <v>0.29557973935241172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4.3</v>
      </c>
      <c r="D36" s="38">
        <f t="shared" si="4"/>
        <v>8.5745801424156927</v>
      </c>
      <c r="E36" s="26">
        <f t="shared" si="5"/>
        <v>24.926105065161899</v>
      </c>
      <c r="F36" s="26">
        <f t="shared" si="6"/>
        <v>74.778315195485703</v>
      </c>
      <c r="G36" s="12"/>
      <c r="H36" s="30" t="s">
        <v>56</v>
      </c>
      <c r="I36" s="39">
        <f>100-I35-I37</f>
        <v>40.081176944780339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7.6</v>
      </c>
      <c r="D37" s="38">
        <f t="shared" si="4"/>
        <v>15.155071879618433</v>
      </c>
      <c r="E37" s="26">
        <f t="shared" si="5"/>
        <v>40.081176944780331</v>
      </c>
      <c r="F37" s="26">
        <f t="shared" si="6"/>
        <v>59.623243315867263</v>
      </c>
      <c r="G37" s="12"/>
      <c r="H37" s="30" t="s">
        <v>57</v>
      </c>
      <c r="I37" s="39">
        <f>D38</f>
        <v>59.623243315867256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29.9</v>
      </c>
      <c r="D38" s="38">
        <f t="shared" si="4"/>
        <v>59.623243315867256</v>
      </c>
      <c r="E38" s="26">
        <f t="shared" si="5"/>
        <v>99.704420260647595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view="pageBreakPreview" zoomScale="60" zoomScaleNormal="90" workbookViewId="0">
      <selection activeCell="K12" sqref="K1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2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</v>
      </c>
      <c r="C10" s="51" t="s">
        <v>4</v>
      </c>
      <c r="D10" s="52" t="str">
        <f>GRANULOMETRÍA!D10</f>
        <v>0.60 -1.20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-15.7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85.412999999999997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34.876649549569251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26.614987080103557</v>
      </c>
      <c r="C31" s="12"/>
      <c r="D31" s="12"/>
      <c r="E31" s="12"/>
      <c r="F31" s="70" t="s">
        <v>68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8.2616624694656942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31</v>
      </c>
      <c r="B37" s="57">
        <v>1</v>
      </c>
      <c r="C37" s="58">
        <v>13.095000000000001</v>
      </c>
      <c r="D37" s="58">
        <v>16.882999999999999</v>
      </c>
      <c r="E37" s="58">
        <v>15.98</v>
      </c>
      <c r="F37" s="57">
        <f>D37-E37</f>
        <v>0.90299999999999869</v>
      </c>
      <c r="G37" s="58">
        <f>E37-C37</f>
        <v>2.8849999999999998</v>
      </c>
      <c r="H37" s="59">
        <f>(F37/G37)*100</f>
        <v>31.299826689774651</v>
      </c>
      <c r="I37" s="12"/>
      <c r="J37" s="18"/>
    </row>
    <row r="38" spans="1:10" x14ac:dyDescent="0.25">
      <c r="A38" s="67">
        <v>28</v>
      </c>
      <c r="B38" s="57">
        <v>2</v>
      </c>
      <c r="C38" s="58">
        <v>13.407</v>
      </c>
      <c r="D38" s="58">
        <v>16.300999999999998</v>
      </c>
      <c r="E38" s="58">
        <v>15.57</v>
      </c>
      <c r="F38" s="58">
        <f t="shared" ref="F38:F40" si="0">D38-E38</f>
        <v>0.7309999999999981</v>
      </c>
      <c r="G38" s="58">
        <f t="shared" ref="G38:G40" si="1">E38-C38</f>
        <v>2.1630000000000003</v>
      </c>
      <c r="H38" s="59">
        <f t="shared" ref="H38:H40" si="2">(F38/G38)*100</f>
        <v>33.795654184003602</v>
      </c>
      <c r="I38" s="12"/>
      <c r="J38" s="18"/>
    </row>
    <row r="39" spans="1:10" x14ac:dyDescent="0.25">
      <c r="A39" s="67">
        <v>22</v>
      </c>
      <c r="B39" s="57">
        <v>3</v>
      </c>
      <c r="C39" s="58">
        <v>13.509</v>
      </c>
      <c r="D39" s="58">
        <v>16.945</v>
      </c>
      <c r="E39" s="58">
        <v>16.05</v>
      </c>
      <c r="F39" s="57">
        <f t="shared" si="0"/>
        <v>0.89499999999999957</v>
      </c>
      <c r="G39" s="58">
        <f t="shared" si="1"/>
        <v>2.5410000000000004</v>
      </c>
      <c r="H39" s="59">
        <f t="shared" si="2"/>
        <v>35.222353404171564</v>
      </c>
      <c r="I39" s="12"/>
      <c r="J39" s="18"/>
    </row>
    <row r="40" spans="1:10" x14ac:dyDescent="0.25">
      <c r="A40" s="67">
        <v>20</v>
      </c>
      <c r="B40" s="57">
        <v>4</v>
      </c>
      <c r="C40" s="58">
        <v>13.388999999999999</v>
      </c>
      <c r="D40" s="58">
        <v>15.984999999999999</v>
      </c>
      <c r="E40" s="58">
        <v>15.25</v>
      </c>
      <c r="F40" s="57">
        <f t="shared" si="0"/>
        <v>0.73499999999999943</v>
      </c>
      <c r="G40" s="58">
        <f t="shared" si="1"/>
        <v>1.8610000000000007</v>
      </c>
      <c r="H40" s="59">
        <f t="shared" si="2"/>
        <v>39.494895217624887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8.2910000000000004</v>
      </c>
      <c r="C45" s="62">
        <v>9.2710000000000008</v>
      </c>
      <c r="D45" s="62">
        <v>9.0649999999999995</v>
      </c>
      <c r="E45" s="62">
        <f>C45-D45</f>
        <v>0.20600000000000129</v>
      </c>
      <c r="F45" s="62">
        <f>D45-B45</f>
        <v>0.77399999999999913</v>
      </c>
      <c r="G45" s="23">
        <f>(E45/F45)*100</f>
        <v>26.614987080103557</v>
      </c>
      <c r="H45" s="12"/>
      <c r="I45" s="12"/>
      <c r="J45" s="18"/>
    </row>
    <row r="46" spans="1:10" ht="15.75" thickBot="1" x14ac:dyDescent="0.3">
      <c r="A46" s="49"/>
      <c r="B46" s="20"/>
      <c r="C46" s="20"/>
      <c r="D46" s="20"/>
      <c r="E46" s="20"/>
      <c r="F46" s="20"/>
      <c r="G46" s="20"/>
      <c r="H46" s="20"/>
      <c r="I46" s="21"/>
      <c r="J46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2017-12-29T00:36:30Z</cp:lastPrinted>
  <dcterms:created xsi:type="dcterms:W3CDTF">2017-11-30T15:56:40Z</dcterms:created>
  <dcterms:modified xsi:type="dcterms:W3CDTF">2017-12-29T00:36:37Z</dcterms:modified>
</cp:coreProperties>
</file>