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<sst xmlns="http://schemas.openxmlformats.org/spreadsheetml/2006/main" count="98" uniqueCount="72">
  <si>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</si>
  <si>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</si>
  <si>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</si>
  <si>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</si>
  <si>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</si>
  <si>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</si>
  <si>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</si>
  <si>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</si>
  <si>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</si>
  <si>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</si>
  <si>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</si>
  <si>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</si>
  <si>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</si>
  <si>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</si>
  <si>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</si>
  <si>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</si>
  <si>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</si>
  <si>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</si>
  <si>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</si>
  <si>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</si>
  <si>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</si>
  <si>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</si>
  <si>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</si>
  <si>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</si>
  <si>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</si>
  <si>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</si>
  <si>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</si>
  <si>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</si>
  <si>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</si>
  <si>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</si>
  <si>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</si>
  <si>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</si>
  <si>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</si>
  <si>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</si>
  <si>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</si>
  <si>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</si>
  <si>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</si>
  <si>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</si>
  <si>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</si>
  <si>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</si>
  <si>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</si>
  <si>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</si>
  <si>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</si>
  <si>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</si>
  <si>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</si>
  <si>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</si>
  <si>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</si>
  <si>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</si>
  <si>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</si>
  <si>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</si>
  <si>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</si>
  <si>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</si>
  <si>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</si>
  <si>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</si>
  <si>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</si>
  <si>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</si>
  <si>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</si>
  <si>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</si>
  <si>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</si>
  <si>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</si>
  <si>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</si>
  <si>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</si>
  <si>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</si>
  <si>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</si>
  <si>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</si>
  <si>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</si>
  <si>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</si>
  <si>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</si>
  <si>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SC - ARENA ARCILLOSA</t>
  </si>
  <si>
    <t>0.00 m-1.80 m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</si>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</sst>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93.668868139376002</c:v>
                </c:pt>
                <c:pt idx="8">
                  <c:v>87.299385105898438</c:v>
                </c:pt>
                <c:pt idx="9">
                  <c:v>81.491915281257121</c:v>
                </c:pt>
                <c:pt idx="10">
                  <c:v>71.001002049647013</c:v>
                </c:pt>
                <c:pt idx="11">
                  <c:v>60.697426554315648</c:v>
                </c:pt>
                <c:pt idx="12">
                  <c:v>50.206513322705533</c:v>
                </c:pt>
                <c:pt idx="13">
                  <c:v>36.530858574356635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47-45E8-99E4-52EBEE637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49888"/>
        <c:axId val="169352192"/>
      </c:scatterChart>
      <c:valAx>
        <c:axId val="16934988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352192"/>
        <c:crosses val="autoZero"/>
        <c:crossBetween val="midCat"/>
        <c:minorUnit val="10"/>
      </c:valAx>
      <c:valAx>
        <c:axId val="1693521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34988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27</c:v>
                </c:pt>
                <c:pt idx="2">
                  <c:v>23</c:v>
                </c:pt>
                <c:pt idx="3">
                  <c:v>17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35.578947368421083</c:v>
                </c:pt>
                <c:pt idx="1">
                  <c:v>37.925615505500261</c:v>
                </c:pt>
                <c:pt idx="2">
                  <c:v>39.043639740018534</c:v>
                </c:pt>
                <c:pt idx="3">
                  <c:v>41.56759858981723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0-40F9-920A-D0997D5CA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63264"/>
        <c:axId val="173165568"/>
      </c:scatterChart>
      <c:valAx>
        <c:axId val="1731632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73165568"/>
        <c:crosses val="autoZero"/>
        <c:crossBetween val="midCat"/>
      </c:valAx>
      <c:valAx>
        <c:axId val="173165568"/>
        <c:scaling>
          <c:orientation val="minMax"/>
          <c:max val="42"/>
          <c:min val="3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731632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0-41FF-B1B9-4CD308FEA8B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0-41FF-B1B9-4CD308FEA8B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0-41FF-B1B9-4CD308FEA8B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30-41FF-B1B9-4CD308FEA8B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38.414965216283917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16.719204617780228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30-41FF-B1B9-4CD308FE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80960"/>
        <c:axId val="241611904"/>
      </c:scatterChart>
      <c:valAx>
        <c:axId val="19548096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611904"/>
        <c:crosses val="autoZero"/>
        <c:crossBetween val="midCat"/>
        <c:majorUnit val="10"/>
        <c:minorUnit val="10"/>
      </c:valAx>
      <c:valAx>
        <c:axId val="24161190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8096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0.46667</cdr:x>
      <cdr:y>0.0629</cdr:y>
    </cdr:from>
    <cdr:to>
      <cdr:x>0.47302</cdr:x>
      <cdr:y>0.76783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55750" y="157691"/>
          <a:ext cx="21167" cy="17674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L13" sqref="L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70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 t="s">
        <v>71</v>
      </c>
      <c r="C8" s="91"/>
      <c r="D8" s="91"/>
      <c r="E8" s="12"/>
      <c r="F8" s="12"/>
      <c r="G8" s="13" t="s">
        <v>5</v>
      </c>
      <c r="H8" s="92">
        <v>43080</v>
      </c>
      <c r="I8" s="73"/>
      <c r="J8" s="93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1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</v>
      </c>
      <c r="C10" s="13" t="s">
        <v>4</v>
      </c>
      <c r="D10" s="16" t="s">
        <v>69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80</v>
      </c>
      <c r="C17" s="23">
        <v>560.1</v>
      </c>
      <c r="D17" s="23">
        <v>519.1</v>
      </c>
      <c r="E17" s="23">
        <f>C17-D17</f>
        <v>41</v>
      </c>
      <c r="F17" s="23">
        <f>D17-B17</f>
        <v>439.1</v>
      </c>
      <c r="G17" s="23">
        <f>(E17/F17)*100</f>
        <v>9.337280801639718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27.8</v>
      </c>
      <c r="D31" s="26">
        <f t="shared" ref="D31" si="3">(C31*100)/$F$17</f>
        <v>6.3311318606240032</v>
      </c>
      <c r="E31" s="26">
        <f>E30+D31</f>
        <v>6.3311318606240032</v>
      </c>
      <c r="F31" s="26">
        <f>100-E31</f>
        <v>93.668868139376002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3.4</v>
      </c>
      <c r="D32" s="38">
        <f>(C32*$F$31)/$C$39</f>
        <v>6.3694830334775681</v>
      </c>
      <c r="E32" s="26">
        <f>D32</f>
        <v>6.3694830334775681</v>
      </c>
      <c r="F32" s="26">
        <f>$F$31-E32</f>
        <v>87.299385105898438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3.1</v>
      </c>
      <c r="D33" s="38">
        <f t="shared" ref="D33:D38" si="4">(C33*$F$31)/$C$39</f>
        <v>5.8074698246413119</v>
      </c>
      <c r="E33" s="26">
        <f t="shared" ref="E33:E38" si="5">E32+D33</f>
        <v>12.176952858118881</v>
      </c>
      <c r="F33" s="26">
        <f t="shared" ref="F33:F38" si="6">$F$31-E33</f>
        <v>81.491915281257121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5.6</v>
      </c>
      <c r="D34" s="38">
        <f t="shared" si="4"/>
        <v>10.490913231610111</v>
      </c>
      <c r="E34" s="26">
        <f t="shared" si="5"/>
        <v>22.667866089728992</v>
      </c>
      <c r="F34" s="26">
        <f t="shared" si="6"/>
        <v>71.001002049647013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5.5</v>
      </c>
      <c r="D35" s="38">
        <f t="shared" si="4"/>
        <v>10.30357549533136</v>
      </c>
      <c r="E35" s="26">
        <f t="shared" si="5"/>
        <v>32.971441585060354</v>
      </c>
      <c r="F35" s="26">
        <f t="shared" si="6"/>
        <v>60.697426554315648</v>
      </c>
      <c r="G35" s="12"/>
      <c r="H35" s="30" t="s">
        <v>55</v>
      </c>
      <c r="I35" s="39">
        <f>E31</f>
        <v>6.3311318606240032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5.6</v>
      </c>
      <c r="D36" s="38">
        <f t="shared" si="4"/>
        <v>10.490913231610111</v>
      </c>
      <c r="E36" s="26">
        <f t="shared" si="5"/>
        <v>43.462354816670469</v>
      </c>
      <c r="F36" s="26">
        <f t="shared" si="6"/>
        <v>50.206513322705533</v>
      </c>
      <c r="G36" s="12"/>
      <c r="H36" s="30" t="s">
        <v>56</v>
      </c>
      <c r="I36" s="39">
        <f>100-I35-I37</f>
        <v>57.138009565019367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7.3</v>
      </c>
      <c r="D37" s="38">
        <f t="shared" si="4"/>
        <v>13.675654748348895</v>
      </c>
      <c r="E37" s="26">
        <f t="shared" si="5"/>
        <v>57.138009565019367</v>
      </c>
      <c r="F37" s="26">
        <f t="shared" si="6"/>
        <v>36.530858574356635</v>
      </c>
      <c r="G37" s="12"/>
      <c r="H37" s="30" t="s">
        <v>57</v>
      </c>
      <c r="I37" s="39">
        <f>D38</f>
        <v>36.530858574356635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19.499999999999996</v>
      </c>
      <c r="D38" s="38">
        <f t="shared" si="4"/>
        <v>36.530858574356635</v>
      </c>
      <c r="E38" s="26">
        <f t="shared" si="5"/>
        <v>93.668868139376002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J1" sqref="A1:J4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 xml:space="preserve">PSV ENTRONQUE MOLINITO  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29+139.70</v>
      </c>
      <c r="C8" s="91"/>
      <c r="D8" s="91"/>
      <c r="E8" s="17"/>
      <c r="F8" s="13" t="s">
        <v>5</v>
      </c>
      <c r="G8" s="92">
        <f>GRANULOMETRÍA!H8</f>
        <v>43080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1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</v>
      </c>
      <c r="C10" s="51" t="s">
        <v>4</v>
      </c>
      <c r="D10" s="52" t="str">
        <f>GRANULOMETRÍA!D10</f>
        <v>0.00 m-1.80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-8.2240000000000002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64.887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57"/>
      <c r="E15" s="58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38.414965216283917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1" t="s">
        <v>28</v>
      </c>
      <c r="B31" s="60">
        <f>G45</f>
        <v>21.695760598503689</v>
      </c>
      <c r="C31" s="12"/>
      <c r="D31" s="12"/>
      <c r="E31" s="12"/>
      <c r="F31" s="70" t="s">
        <v>68</v>
      </c>
      <c r="G31" s="99"/>
      <c r="H31" s="99"/>
      <c r="I31" s="12"/>
      <c r="J31" s="18"/>
    </row>
    <row r="32" spans="1:32" x14ac:dyDescent="0.25">
      <c r="A32" s="61" t="s">
        <v>23</v>
      </c>
      <c r="B32" s="60">
        <f>B30-B31</f>
        <v>16.719204617780228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2">
        <v>35</v>
      </c>
      <c r="B37" s="63">
        <v>1</v>
      </c>
      <c r="C37" s="64">
        <v>12.654</v>
      </c>
      <c r="D37" s="64">
        <v>15.874000000000001</v>
      </c>
      <c r="E37" s="64">
        <v>15.029</v>
      </c>
      <c r="F37" s="63">
        <f>D37-E37</f>
        <v>0.84500000000000064</v>
      </c>
      <c r="G37" s="64">
        <f>E37-C37</f>
        <v>2.375</v>
      </c>
      <c r="H37" s="65">
        <f>(F37/G37)*100</f>
        <v>35.578947368421083</v>
      </c>
      <c r="I37" s="12"/>
      <c r="J37" s="18"/>
    </row>
    <row r="38" spans="1:10" x14ac:dyDescent="0.25">
      <c r="A38" s="62">
        <v>27</v>
      </c>
      <c r="B38" s="63">
        <v>2</v>
      </c>
      <c r="C38" s="64">
        <v>17.190999999999999</v>
      </c>
      <c r="D38" s="64">
        <v>22.457000000000001</v>
      </c>
      <c r="E38" s="64">
        <v>21.009</v>
      </c>
      <c r="F38" s="64">
        <f t="shared" ref="F38:F40" si="0">D38-E38</f>
        <v>1.4480000000000004</v>
      </c>
      <c r="G38" s="64">
        <f t="shared" ref="G38:G40" si="1">E38-C38</f>
        <v>3.8180000000000014</v>
      </c>
      <c r="H38" s="65">
        <f t="shared" ref="H38:H40" si="2">(F38/G38)*100</f>
        <v>37.925615505500261</v>
      </c>
      <c r="I38" s="12"/>
      <c r="J38" s="18"/>
    </row>
    <row r="39" spans="1:10" x14ac:dyDescent="0.25">
      <c r="A39" s="62">
        <v>23</v>
      </c>
      <c r="B39" s="63">
        <v>3</v>
      </c>
      <c r="C39" s="64">
        <v>13.432</v>
      </c>
      <c r="D39" s="64">
        <v>16.427</v>
      </c>
      <c r="E39" s="64">
        <v>15.586</v>
      </c>
      <c r="F39" s="63">
        <f t="shared" si="0"/>
        <v>0.8409999999999993</v>
      </c>
      <c r="G39" s="64">
        <f t="shared" si="1"/>
        <v>2.1539999999999999</v>
      </c>
      <c r="H39" s="65">
        <f t="shared" si="2"/>
        <v>39.043639740018534</v>
      </c>
      <c r="I39" s="12"/>
      <c r="J39" s="18"/>
    </row>
    <row r="40" spans="1:10" x14ac:dyDescent="0.25">
      <c r="A40" s="62">
        <v>17</v>
      </c>
      <c r="B40" s="63">
        <v>4</v>
      </c>
      <c r="C40" s="64">
        <v>13.0296</v>
      </c>
      <c r="D40" s="64">
        <v>16.483000000000001</v>
      </c>
      <c r="E40" s="64">
        <v>15.468999999999999</v>
      </c>
      <c r="F40" s="63">
        <f t="shared" si="0"/>
        <v>1.0140000000000011</v>
      </c>
      <c r="G40" s="64">
        <f t="shared" si="1"/>
        <v>2.4393999999999991</v>
      </c>
      <c r="H40" s="65">
        <f t="shared" si="2"/>
        <v>41.56759858981723</v>
      </c>
      <c r="I40" s="12"/>
      <c r="J40" s="18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8">
        <v>1</v>
      </c>
      <c r="B45" s="69">
        <v>11.788</v>
      </c>
      <c r="C45" s="69">
        <v>12.763999999999999</v>
      </c>
      <c r="D45" s="69">
        <v>12.59</v>
      </c>
      <c r="E45" s="69">
        <f>C45-D45</f>
        <v>0.17399999999999949</v>
      </c>
      <c r="F45" s="69">
        <f>D45-B45</f>
        <v>0.8019999999999996</v>
      </c>
      <c r="G45" s="23">
        <f>(E45/F45)*100</f>
        <v>21.695760598503689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2017-12-29T01:12:32Z</cp:lastPrinted>
  <dcterms:created xsi:type="dcterms:W3CDTF">2017-11-30T15:56:40Z</dcterms:created>
  <dcterms:modified xsi:type="dcterms:W3CDTF">2017-12-29T01:12:39Z</dcterms:modified>
</cp:coreProperties>
</file>