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<sst xmlns="http://schemas.openxmlformats.org/spreadsheetml/2006/main" count="98" uniqueCount="72">
  <si>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</si>
  <si>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</si>
  <si>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</si>
  <si>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</si>
  <si>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</si>
  <si>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</si>
  <si>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</si>
  <si>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</si>
  <si>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</si>
  <si>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</si>
  <si>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</si>
  <si>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</si>
  <si>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</si>
  <si>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</si>
  <si>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</si>
  <si>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</si>
  <si>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</si>
  <si>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</si>
  <si>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</si>
  <si>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</si>
  <si>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</si>
  <si>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</si>
  <si>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</si>
  <si>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</si>
  <si>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</si>
  <si>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</si>
  <si>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</si>
  <si>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</si>
  <si>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</si>
  <si>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</si>
  <si>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</si>
  <si>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</si>
  <si>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</si>
  <si>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</si>
  <si>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</si>
  <si>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</si>
  <si>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</si>
  <si>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</si>
  <si>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</si>
  <si>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</si>
  <si>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</si>
  <si>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</si>
  <si>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</si>
  <si>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</si>
  <si>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</si>
  <si>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</si>
  <si>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</si>
  <si>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</si>
  <si>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</si>
  <si>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</si>
  <si>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</si>
  <si>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</si>
  <si>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</si>
  <si>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</si>
  <si>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</si>
  <si>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</si>
  <si>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</si>
  <si>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</si>
  <si>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</si>
  <si>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</si>
  <si>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</si>
  <si>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</si>
  <si>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</si>
  <si>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</si>
  <si>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</si>
  <si>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</si>
  <si>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</si>
  <si>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</si>
  <si>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</si>
  <si>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</si>
  <si>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</si>
  <si>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10.00 - 10.60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</si>
</sst>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97.456575682382137</c:v>
                </c:pt>
                <c:pt idx="7">
                  <c:v>94.913151364764275</c:v>
                </c:pt>
                <c:pt idx="8">
                  <c:v>82.422580645161304</c:v>
                </c:pt>
                <c:pt idx="9">
                  <c:v>67.957816377171213</c:v>
                </c:pt>
                <c:pt idx="10">
                  <c:v>51.87952853598015</c:v>
                </c:pt>
                <c:pt idx="11">
                  <c:v>41.439081885856083</c:v>
                </c:pt>
                <c:pt idx="12">
                  <c:v>30.201364764267993</c:v>
                </c:pt>
                <c:pt idx="13">
                  <c:v>14.33188585607941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C5-4820-804C-196F4CF99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30080"/>
        <c:axId val="224065408"/>
      </c:scatterChart>
      <c:valAx>
        <c:axId val="224030080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65408"/>
        <c:crosses val="autoZero"/>
        <c:crossBetween val="midCat"/>
        <c:minorUnit val="10"/>
      </c:valAx>
      <c:valAx>
        <c:axId val="2240654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240300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22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22.579529737206091</c:v>
                </c:pt>
                <c:pt idx="1">
                  <c:v>24.803950043566637</c:v>
                </c:pt>
                <c:pt idx="2">
                  <c:v>26.042932361279814</c:v>
                </c:pt>
                <c:pt idx="3">
                  <c:v>28.995433789954379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F9-4341-AE73-70CAEDEEF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27680"/>
        <c:axId val="226452992"/>
      </c:scatterChart>
      <c:valAx>
        <c:axId val="223927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26452992"/>
        <c:crosses val="autoZero"/>
        <c:crossBetween val="midCat"/>
      </c:valAx>
      <c:valAx>
        <c:axId val="226452992"/>
        <c:scaling>
          <c:orientation val="minMax"/>
          <c:max val="29"/>
          <c:min val="2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23927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FE-4BC2-81F1-2B62057941CE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FE-4BC2-81F1-2B62057941CE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FE-4BC2-81F1-2B62057941CE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FE-4BC2-81F1-2B62057941CE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26.185271229150068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4.3898268343308828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FE-4BC2-81F1-2B6205794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0992"/>
        <c:axId val="226503296"/>
      </c:scatterChart>
      <c:valAx>
        <c:axId val="2265009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3296"/>
        <c:crosses val="autoZero"/>
        <c:crossBetween val="midCat"/>
        <c:majorUnit val="10"/>
        <c:minorUnit val="10"/>
      </c:valAx>
      <c:valAx>
        <c:axId val="22650329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5009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C8F6623D-7CD3-4BD3-962F-AF7308428BC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14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5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80.5</v>
      </c>
      <c r="C17" s="27">
        <v>596.5</v>
      </c>
      <c r="D17" s="27">
        <v>483.5</v>
      </c>
      <c r="E17" s="27">
        <f>C17-D17</f>
        <v>113</v>
      </c>
      <c r="F17" s="27">
        <f>D17-B17</f>
        <v>403</v>
      </c>
      <c r="G17" s="27">
        <f>(E17/F17)*100</f>
        <v>28.039702233250619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10.25</v>
      </c>
      <c r="D30" s="30">
        <f>(C30*100)/$F$17</f>
        <v>2.5434243176178661</v>
      </c>
      <c r="E30" s="30">
        <f>E29+D30</f>
        <v>2.5434243176178661</v>
      </c>
      <c r="F30" s="30">
        <f t="shared" si="1"/>
        <v>97.456575682382137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10.25</v>
      </c>
      <c r="D31" s="30">
        <f t="shared" ref="D31" si="3">(C31*100)/$F$17</f>
        <v>2.5434243176178661</v>
      </c>
      <c r="E31" s="30">
        <f>E30+D31</f>
        <v>5.0868486352357323</v>
      </c>
      <c r="F31" s="30">
        <f>100-E31</f>
        <v>94.913151364764275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6.58</v>
      </c>
      <c r="D32" s="42">
        <f>(C32*$F$31)/$C$39</f>
        <v>12.490570719602978</v>
      </c>
      <c r="E32" s="30">
        <f>D32</f>
        <v>12.490570719602978</v>
      </c>
      <c r="F32" s="30">
        <f>$F$31-E32</f>
        <v>82.422580645161304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7.62</v>
      </c>
      <c r="D33" s="42">
        <f t="shared" ref="D33:D38" si="4">(C33*$F$31)/$C$39</f>
        <v>14.464764267990077</v>
      </c>
      <c r="E33" s="30">
        <f t="shared" ref="E33:E38" si="5">E32+D33</f>
        <v>26.955334987593055</v>
      </c>
      <c r="F33" s="30">
        <f t="shared" ref="F33:F38" si="6">$F$31-E33</f>
        <v>67.957816377171213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8.4700000000000006</v>
      </c>
      <c r="D34" s="42">
        <f t="shared" si="4"/>
        <v>16.07828784119107</v>
      </c>
      <c r="E34" s="30">
        <f t="shared" si="5"/>
        <v>43.033622828784125</v>
      </c>
      <c r="F34" s="30">
        <f t="shared" si="6"/>
        <v>51.87952853598015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5.5</v>
      </c>
      <c r="D35" s="42">
        <f t="shared" si="4"/>
        <v>10.44044665012407</v>
      </c>
      <c r="E35" s="30">
        <f t="shared" si="5"/>
        <v>53.474069478908191</v>
      </c>
      <c r="F35" s="30">
        <f t="shared" si="6"/>
        <v>41.439081885856083</v>
      </c>
      <c r="G35" s="12"/>
      <c r="H35" s="34" t="s">
        <v>54</v>
      </c>
      <c r="I35" s="44">
        <f>E31</f>
        <v>5.0868486352357323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5.92</v>
      </c>
      <c r="D36" s="42">
        <f t="shared" si="4"/>
        <v>11.237717121588089</v>
      </c>
      <c r="E36" s="30">
        <f t="shared" si="5"/>
        <v>64.711786600496282</v>
      </c>
      <c r="F36" s="30">
        <f t="shared" si="6"/>
        <v>30.201364764267993</v>
      </c>
      <c r="G36" s="12"/>
      <c r="H36" s="34" t="s">
        <v>55</v>
      </c>
      <c r="I36" s="44">
        <f>100-I35-I37</f>
        <v>80.581265508684879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8.36</v>
      </c>
      <c r="D37" s="42">
        <f t="shared" si="4"/>
        <v>15.869478908188585</v>
      </c>
      <c r="E37" s="30">
        <f t="shared" si="5"/>
        <v>80.581265508684865</v>
      </c>
      <c r="F37" s="30">
        <f t="shared" si="6"/>
        <v>14.33188585607941</v>
      </c>
      <c r="G37" s="12"/>
      <c r="H37" s="34" t="s">
        <v>56</v>
      </c>
      <c r="I37" s="44">
        <f>D38</f>
        <v>14.331885856079401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7.5499999999999972</v>
      </c>
      <c r="D38" s="42">
        <f t="shared" si="4"/>
        <v>14.331885856079401</v>
      </c>
      <c r="E38" s="30">
        <f t="shared" si="5"/>
        <v>94.913151364764261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14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5</v>
      </c>
      <c r="C10" s="51" t="s">
        <v>4</v>
      </c>
      <c r="D10" s="52" t="str">
        <f>GRANULOMETRÍA!D10</f>
        <v>10.00 - 10.60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-18.21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84.801000000000002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26.185271229150068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21.795444394819185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4.3898268343308828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8.3059999999999992</v>
      </c>
      <c r="D37" s="58">
        <v>11.851000000000001</v>
      </c>
      <c r="E37" s="58">
        <v>11.198</v>
      </c>
      <c r="F37" s="57">
        <f>D37-E37</f>
        <v>0.65300000000000047</v>
      </c>
      <c r="G37" s="58">
        <f>E37-C37</f>
        <v>2.8920000000000012</v>
      </c>
      <c r="H37" s="59">
        <f>(F37/G37)*100</f>
        <v>22.579529737206091</v>
      </c>
      <c r="I37" s="12"/>
      <c r="J37" s="13"/>
    </row>
    <row r="38" spans="1:10" x14ac:dyDescent="0.25">
      <c r="A38" s="67">
        <v>28</v>
      </c>
      <c r="B38" s="57">
        <v>2</v>
      </c>
      <c r="C38" s="58">
        <v>8.7390000000000008</v>
      </c>
      <c r="D38" s="58">
        <v>13.036</v>
      </c>
      <c r="E38" s="58">
        <v>12.182</v>
      </c>
      <c r="F38" s="58">
        <f t="shared" ref="F38:F40" si="0">D38-E38</f>
        <v>0.8539999999999992</v>
      </c>
      <c r="G38" s="58">
        <f t="shared" ref="G38:G40" si="1">E38-C38</f>
        <v>3.4429999999999996</v>
      </c>
      <c r="H38" s="59">
        <f t="shared" ref="H38:H40" si="2">(F38/G38)*100</f>
        <v>24.803950043566637</v>
      </c>
      <c r="I38" s="12"/>
      <c r="J38" s="13"/>
    </row>
    <row r="39" spans="1:10" x14ac:dyDescent="0.25">
      <c r="A39" s="67">
        <v>24</v>
      </c>
      <c r="B39" s="57">
        <v>3</v>
      </c>
      <c r="C39" s="58">
        <v>8.3179999999999996</v>
      </c>
      <c r="D39" s="58">
        <v>11.43</v>
      </c>
      <c r="E39" s="58">
        <v>10.787000000000001</v>
      </c>
      <c r="F39" s="57">
        <f t="shared" si="0"/>
        <v>0.64299999999999891</v>
      </c>
      <c r="G39" s="58">
        <f t="shared" si="1"/>
        <v>2.4690000000000012</v>
      </c>
      <c r="H39" s="59">
        <f t="shared" si="2"/>
        <v>26.042932361279814</v>
      </c>
      <c r="I39" s="12"/>
      <c r="J39" s="13"/>
    </row>
    <row r="40" spans="1:10" x14ac:dyDescent="0.25">
      <c r="A40" s="67">
        <v>22</v>
      </c>
      <c r="B40" s="57">
        <v>4</v>
      </c>
      <c r="C40" s="58">
        <v>12.042999999999999</v>
      </c>
      <c r="D40" s="58">
        <v>14.303000000000001</v>
      </c>
      <c r="E40" s="58">
        <v>13.795</v>
      </c>
      <c r="F40" s="57">
        <f t="shared" si="0"/>
        <v>0.5080000000000009</v>
      </c>
      <c r="G40" s="58">
        <f t="shared" si="1"/>
        <v>1.7520000000000007</v>
      </c>
      <c r="H40" s="59">
        <f t="shared" si="2"/>
        <v>28.995433789954379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9.41</v>
      </c>
      <c r="C45" s="62">
        <v>12.137</v>
      </c>
      <c r="D45" s="62">
        <v>11.648999999999999</v>
      </c>
      <c r="E45" s="62">
        <f>C45-D45</f>
        <v>0.48800000000000132</v>
      </c>
      <c r="F45" s="62">
        <f>D45-B45</f>
        <v>2.238999999999999</v>
      </c>
      <c r="G45" s="27">
        <f>(E45/F45)*100</f>
        <v>21.795444394819185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2018-01-09T00:23:02Z</dcterms:modified>
</cp:coreProperties>
</file>