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52511"/>
</workbook>
</file>

<file path=xl/calcChain.xml><?xml version="1.0" encoding="utf-8"?>
<calcChain xmlns="http://schemas.openxmlformats.org/spreadsheetml/2006/main">
  <c r="D31" i="2" l="1"/>
  <c r="D30" i="2"/>
  <c r="F17" i="2"/>
  <c r="C39" i="2" l="1"/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E17" i="2" l="1"/>
  <c r="D24" i="2" l="1"/>
  <c r="E24" i="2" s="1"/>
  <c r="D26" i="2"/>
  <c r="D28" i="2"/>
  <c r="D25" i="2"/>
  <c r="D27" i="2"/>
  <c r="D29" i="2"/>
  <c r="G17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l="1"/>
  <c r="D32" i="2" s="1"/>
  <c r="I35" i="2"/>
  <c r="F28" i="2"/>
  <c r="F29" i="2" l="1"/>
  <c r="F30" i="2" l="1"/>
  <c r="D35" i="2" l="1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<sst xmlns="http://schemas.openxmlformats.org/spreadsheetml/2006/main" count="98" uniqueCount="72">
  <si>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</si>
  <si>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</si>
  <si>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</si>
  <si>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</si>
  <si>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</si>
  <si>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</si>
  <si>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</si>
  <si>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</si>
  <si>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</si>
  <si>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</si>
  <si>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</si>
  <si>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</si>
  <si>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</si>
  <si>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</si>
  <si>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</si>
  <si>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</si>
  <si>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</si>
  <si>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</si>
  <si>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</si>
  <si>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</si>
  <si>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</si>
  <si>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</si>
  <si>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</si>
  <si>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</si>
  <si>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</si>
  <si>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</si>
  <si>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</si>
  <si>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</si>
  <si>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</si>
  <si>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</si>
  <si>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</si>
  <si>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</si>
  <si>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</si>
  <si>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</si>
  <si>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</si>
  <si>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</si>
  <si>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</si>
  <si>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</si>
  <si>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</si>
  <si>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</si>
  <si>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</si>
  <si>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</si>
  <si>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</si>
  <si>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</si>
  <si>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</si>
  <si>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</si>
  <si>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</si>
  <si>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</si>
  <si>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</si>
  <si>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</si>
  <si>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</si>
  <si>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</si>
  <si>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</si>
  <si>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</si>
  <si>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</si>
  <si>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</si>
  <si>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</si>
  <si>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</si>
  <si>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</si>
  <si>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</si>
  <si>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</si>
  <si>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</si>
  <si>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</si>
  <si>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</si>
  <si>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</si>
  <si>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</si>
  <si>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</si>
  <si>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</si>
  <si>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SM - ARENA LIMOSA CON GRAVA</t>
  </si>
  <si>
    <t>20.10 m-21.90 m</t>
  </si>
  <si>
    <t>PUENTE ATIRANTADO</t>
  </si>
  <si>
    <t xml:space="preserve"> KM 30+191.48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</si>
</sst>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90.014977533699451</c:v>
                </c:pt>
                <c:pt idx="7">
                  <c:v>80.978532201697448</c:v>
                </c:pt>
                <c:pt idx="8">
                  <c:v>71.099151273090357</c:v>
                </c:pt>
                <c:pt idx="9">
                  <c:v>58.62845731402895</c:v>
                </c:pt>
                <c:pt idx="10">
                  <c:v>39.51752371442835</c:v>
                </c:pt>
                <c:pt idx="11">
                  <c:v>28.504443334997497</c:v>
                </c:pt>
                <c:pt idx="12">
                  <c:v>21.702246630054908</c:v>
                </c:pt>
                <c:pt idx="13">
                  <c:v>17.653320019970039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B75-4E80-BD6D-79DA17DD3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01280"/>
        <c:axId val="43601856"/>
      </c:scatterChart>
      <c:valAx>
        <c:axId val="43601280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3601856"/>
        <c:crosses val="autoZero"/>
        <c:crossBetween val="midCat"/>
        <c:minorUnit val="10"/>
      </c:valAx>
      <c:valAx>
        <c:axId val="43601856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360128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31</c:v>
                </c:pt>
                <c:pt idx="1">
                  <c:v>26</c:v>
                </c:pt>
                <c:pt idx="2">
                  <c:v>23</c:v>
                </c:pt>
                <c:pt idx="3">
                  <c:v>19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28.733766233766229</c:v>
                </c:pt>
                <c:pt idx="1">
                  <c:v>31.749849669272397</c:v>
                </c:pt>
                <c:pt idx="2">
                  <c:v>34.758195978989285</c:v>
                </c:pt>
                <c:pt idx="3">
                  <c:v>37.259242860305498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A5-472E-9394-979EC6687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40640"/>
        <c:axId val="64673408"/>
      </c:scatterChart>
      <c:valAx>
        <c:axId val="6464064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64673408"/>
        <c:crosses val="autoZero"/>
        <c:crossBetween val="midCat"/>
      </c:valAx>
      <c:valAx>
        <c:axId val="64673408"/>
        <c:scaling>
          <c:orientation val="minMax"/>
          <c:max val="38"/>
          <c:min val="28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6464064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BB9-4143-90B6-F178801AE52C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B9-4143-90B6-F178801AE52C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BB9-4143-90B6-F178801AE52C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BB9-4143-90B6-F178801AE52C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32.670821559097348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6.8315540107759425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BB9-4143-90B6-F178801AE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275968"/>
        <c:axId val="151539648"/>
      </c:scatterChart>
      <c:valAx>
        <c:axId val="116275968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1539648"/>
        <c:crosses val="autoZero"/>
        <c:crossBetween val="midCat"/>
        <c:majorUnit val="10"/>
        <c:minorUnit val="10"/>
      </c:valAx>
      <c:valAx>
        <c:axId val="151539648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6275968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28575" y="0"/>
          <a:ext cx="6719942" cy="1066800"/>
          <a:chOff x="28596" y="9525"/>
          <a:chExt cx="6703565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596" y="47625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0.47619</cdr:x>
      <cdr:y>0.05867</cdr:y>
    </cdr:from>
    <cdr:to>
      <cdr:x>0.47937</cdr:x>
      <cdr:y>0.75939</cdr:y>
    </cdr:to>
    <cdr:cxnSp macro="">
      <cdr:nvCxnSpPr>
        <cdr:cNvPr id="3" name="2 Conector recto"/>
        <cdr:cNvCxnSpPr/>
      </cdr:nvCxnSpPr>
      <cdr:spPr>
        <a:xfrm xmlns:a="http://schemas.openxmlformats.org/drawingml/2006/main" flipV="1">
          <a:off x="1587500" y="147108"/>
          <a:ext cx="10583" cy="175683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view="pageBreakPreview" zoomScale="55" zoomScaleNormal="100" zoomScaleSheetLayoutView="55" workbookViewId="0">
      <selection activeCell="C31" sqref="C31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1.85546875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97" t="s">
        <v>70</v>
      </c>
      <c r="C7" s="97"/>
      <c r="D7" s="97"/>
      <c r="E7" s="9"/>
      <c r="F7" s="9"/>
      <c r="G7" s="10" t="s">
        <v>25</v>
      </c>
      <c r="H7" s="89" t="s">
        <v>53</v>
      </c>
      <c r="I7" s="89"/>
      <c r="J7" s="90"/>
      <c r="K7" s="18"/>
    </row>
    <row r="8" spans="1:11" x14ac:dyDescent="0.25">
      <c r="A8" s="11" t="s">
        <v>1</v>
      </c>
      <c r="B8" s="91" t="s">
        <v>71</v>
      </c>
      <c r="C8" s="91"/>
      <c r="D8" s="91"/>
      <c r="E8" s="12"/>
      <c r="F8" s="12"/>
      <c r="G8" s="13" t="s">
        <v>5</v>
      </c>
      <c r="H8" s="92">
        <v>43071</v>
      </c>
      <c r="I8" s="73"/>
      <c r="J8" s="93"/>
      <c r="K8" s="18"/>
    </row>
    <row r="9" spans="1:11" x14ac:dyDescent="0.25">
      <c r="A9" s="11" t="s">
        <v>67</v>
      </c>
      <c r="B9" s="14">
        <v>2</v>
      </c>
      <c r="C9" s="13" t="s">
        <v>2</v>
      </c>
      <c r="D9" s="14">
        <v>29</v>
      </c>
      <c r="E9" s="12"/>
      <c r="F9" s="12"/>
      <c r="G9" s="13" t="s">
        <v>6</v>
      </c>
      <c r="H9" s="95" t="s">
        <v>17</v>
      </c>
      <c r="I9" s="95"/>
      <c r="J9" s="96"/>
      <c r="K9" s="18"/>
    </row>
    <row r="10" spans="1:11" x14ac:dyDescent="0.25">
      <c r="A10" s="11" t="s">
        <v>3</v>
      </c>
      <c r="B10" s="15">
        <v>16</v>
      </c>
      <c r="C10" s="13" t="s">
        <v>4</v>
      </c>
      <c r="D10" s="16" t="s">
        <v>69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94"/>
      <c r="C11" s="94"/>
      <c r="D11" s="94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72" t="s">
        <v>52</v>
      </c>
      <c r="B14" s="73"/>
      <c r="C14" s="73"/>
      <c r="D14" s="73"/>
      <c r="E14" s="73"/>
      <c r="F14" s="73"/>
      <c r="G14" s="73"/>
      <c r="H14" s="12"/>
      <c r="I14" s="12"/>
      <c r="J14" s="12"/>
      <c r="K14" s="18"/>
    </row>
    <row r="15" spans="1:11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12"/>
      <c r="I15" s="12"/>
      <c r="J15" s="12"/>
      <c r="K15" s="18"/>
    </row>
    <row r="16" spans="1:11" ht="21.95" customHeight="1" x14ac:dyDescent="0.25">
      <c r="A16" s="86"/>
      <c r="B16" s="82"/>
      <c r="C16" s="82"/>
      <c r="D16" s="82"/>
      <c r="E16" s="87"/>
      <c r="F16" s="87"/>
      <c r="G16" s="82"/>
      <c r="H16" s="12"/>
      <c r="I16" s="12"/>
      <c r="J16" s="12"/>
      <c r="K16" s="18"/>
    </row>
    <row r="17" spans="1:16" x14ac:dyDescent="0.25">
      <c r="A17" s="46">
        <v>1</v>
      </c>
      <c r="B17" s="23">
        <v>87.6</v>
      </c>
      <c r="C17" s="23">
        <v>328.5</v>
      </c>
      <c r="D17" s="23">
        <v>287.89999999999998</v>
      </c>
      <c r="E17" s="23">
        <f>C17-D17</f>
        <v>40.600000000000023</v>
      </c>
      <c r="F17" s="23">
        <f>D17-B17</f>
        <v>200.29999999999998</v>
      </c>
      <c r="G17" s="23">
        <f>(E17/F17)*100</f>
        <v>20.269595606590126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12"/>
      <c r="H21" s="12"/>
      <c r="I21" s="12"/>
      <c r="J21" s="12"/>
      <c r="K21" s="18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12"/>
      <c r="H22" s="70" t="s">
        <v>58</v>
      </c>
      <c r="I22" s="70"/>
      <c r="J22" s="70"/>
      <c r="K22" s="18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12"/>
      <c r="H23" s="71"/>
      <c r="I23" s="71"/>
      <c r="J23" s="71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0</v>
      </c>
      <c r="D29" s="26">
        <f>(C29*100)/$F$17</f>
        <v>0</v>
      </c>
      <c r="E29" s="26">
        <f>E28+D29</f>
        <v>0</v>
      </c>
      <c r="F29" s="26">
        <f t="shared" si="1"/>
        <v>100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20</v>
      </c>
      <c r="D30" s="26">
        <f>(C30*100)/$F$17</f>
        <v>9.9850224663005509</v>
      </c>
      <c r="E30" s="26">
        <f>E29+D30</f>
        <v>9.9850224663005509</v>
      </c>
      <c r="F30" s="26">
        <f t="shared" si="1"/>
        <v>90.014977533699451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18.100000000000001</v>
      </c>
      <c r="D31" s="26">
        <f>(C31*100)/$F$17</f>
        <v>9.0364453320019997</v>
      </c>
      <c r="E31" s="26">
        <f>E30+D31</f>
        <v>19.021467798302552</v>
      </c>
      <c r="F31" s="26">
        <f>100-E31</f>
        <v>80.978532201697448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6.1</v>
      </c>
      <c r="D32" s="38">
        <f>(C32*$F$31)/$C$39</f>
        <v>9.8793809286070875</v>
      </c>
      <c r="E32" s="26">
        <f>D32</f>
        <v>9.8793809286070875</v>
      </c>
      <c r="F32" s="26">
        <f>$F$31-E32</f>
        <v>71.099151273090357</v>
      </c>
      <c r="G32" s="12"/>
      <c r="H32" s="75" t="s">
        <v>54</v>
      </c>
      <c r="I32" s="76"/>
      <c r="J32" s="77"/>
      <c r="K32" s="18"/>
    </row>
    <row r="33" spans="1:11" x14ac:dyDescent="0.25">
      <c r="A33" s="47" t="s">
        <v>35</v>
      </c>
      <c r="B33" s="24">
        <v>0.85</v>
      </c>
      <c r="C33" s="38">
        <v>7.7</v>
      </c>
      <c r="D33" s="38">
        <f t="shared" ref="D33:D38" si="3">(C33*$F$31)/$C$39</f>
        <v>12.470693959061407</v>
      </c>
      <c r="E33" s="26">
        <f t="shared" ref="E33:E38" si="4">E32+D33</f>
        <v>22.350074887668494</v>
      </c>
      <c r="F33" s="26">
        <f t="shared" ref="F33:F38" si="5">$F$31-E33</f>
        <v>58.62845731402895</v>
      </c>
      <c r="G33" s="12"/>
      <c r="H33" s="78"/>
      <c r="I33" s="79"/>
      <c r="J33" s="80"/>
      <c r="K33" s="18"/>
    </row>
    <row r="34" spans="1:11" x14ac:dyDescent="0.25">
      <c r="A34" s="47" t="s">
        <v>36</v>
      </c>
      <c r="B34" s="24">
        <v>0.42499999999999999</v>
      </c>
      <c r="C34" s="38">
        <v>11.8</v>
      </c>
      <c r="D34" s="38">
        <f t="shared" si="3"/>
        <v>19.1109335996006</v>
      </c>
      <c r="E34" s="26">
        <f t="shared" si="4"/>
        <v>41.461008487269098</v>
      </c>
      <c r="F34" s="26">
        <f t="shared" si="5"/>
        <v>39.51752371442835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6.8</v>
      </c>
      <c r="D35" s="38">
        <f t="shared" si="3"/>
        <v>11.013080379430853</v>
      </c>
      <c r="E35" s="26">
        <f t="shared" si="4"/>
        <v>52.474088866699951</v>
      </c>
      <c r="F35" s="26">
        <f t="shared" si="5"/>
        <v>28.504443334997497</v>
      </c>
      <c r="G35" s="12"/>
      <c r="H35" s="30" t="s">
        <v>55</v>
      </c>
      <c r="I35" s="39">
        <f>E31</f>
        <v>19.021467798302552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4.2</v>
      </c>
      <c r="D36" s="38">
        <f t="shared" si="3"/>
        <v>6.8021967049425855</v>
      </c>
      <c r="E36" s="26">
        <f t="shared" si="4"/>
        <v>59.276285571642539</v>
      </c>
      <c r="F36" s="26">
        <f t="shared" si="5"/>
        <v>21.702246630054908</v>
      </c>
      <c r="G36" s="12"/>
      <c r="H36" s="30" t="s">
        <v>56</v>
      </c>
      <c r="I36" s="39">
        <f>100-I35-I37</f>
        <v>63.325212181727409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2.5</v>
      </c>
      <c r="D37" s="38">
        <f t="shared" si="3"/>
        <v>4.0489266100848731</v>
      </c>
      <c r="E37" s="26">
        <f t="shared" si="4"/>
        <v>63.325212181727409</v>
      </c>
      <c r="F37" s="26">
        <f t="shared" si="5"/>
        <v>17.653320019970039</v>
      </c>
      <c r="G37" s="12"/>
      <c r="H37" s="30" t="s">
        <v>57</v>
      </c>
      <c r="I37" s="39">
        <f>D38</f>
        <v>17.653320019970042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10.899999999999999</v>
      </c>
      <c r="D38" s="38">
        <f t="shared" si="3"/>
        <v>17.653320019970042</v>
      </c>
      <c r="E38" s="26">
        <f t="shared" si="4"/>
        <v>80.978532201697448</v>
      </c>
      <c r="F38" s="26">
        <f t="shared" si="5"/>
        <v>0</v>
      </c>
      <c r="G38" s="12"/>
      <c r="H38" s="35"/>
      <c r="I38" s="36"/>
      <c r="J38" s="37"/>
      <c r="K38" s="18"/>
    </row>
    <row r="39" spans="1:11" x14ac:dyDescent="0.25">
      <c r="A39" s="83" t="s">
        <v>42</v>
      </c>
      <c r="B39" s="84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7:J7"/>
    <mergeCell ref="B8:D8"/>
    <mergeCell ref="H8:J8"/>
    <mergeCell ref="B11:D11"/>
    <mergeCell ref="H9:J9"/>
    <mergeCell ref="B7:D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view="pageBreakPreview" zoomScale="60" zoomScaleNormal="90" workbookViewId="0">
      <selection activeCell="K32" sqref="K32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3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97" t="str">
        <f>GRANULOMETRÍA!B7</f>
        <v>PUENTE ATIRANTADO</v>
      </c>
      <c r="C7" s="97"/>
      <c r="D7" s="97"/>
      <c r="E7" s="50"/>
      <c r="F7" s="10" t="s">
        <v>25</v>
      </c>
      <c r="G7" s="89" t="s">
        <v>26</v>
      </c>
      <c r="H7" s="89"/>
      <c r="I7" s="90"/>
      <c r="J7" s="18"/>
      <c r="L7" s="2"/>
      <c r="M7" s="2"/>
      <c r="N7" s="2"/>
      <c r="AF7" s="2"/>
    </row>
    <row r="8" spans="1:32" x14ac:dyDescent="0.25">
      <c r="A8" s="11" t="s">
        <v>1</v>
      </c>
      <c r="B8" s="91" t="str">
        <f>GRANULOMETRÍA!B8</f>
        <v xml:space="preserve"> KM 30+191.48</v>
      </c>
      <c r="C8" s="91"/>
      <c r="D8" s="91"/>
      <c r="E8" s="17"/>
      <c r="F8" s="13" t="s">
        <v>5</v>
      </c>
      <c r="G8" s="92">
        <f>GRANULOMETRÍA!H8</f>
        <v>43071</v>
      </c>
      <c r="H8" s="73"/>
      <c r="I8" s="93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2</v>
      </c>
      <c r="C9" s="51" t="s">
        <v>2</v>
      </c>
      <c r="D9" s="14">
        <f>GRANULOMETRÍA!D9</f>
        <v>29</v>
      </c>
      <c r="E9" s="17"/>
      <c r="F9" s="13" t="s">
        <v>6</v>
      </c>
      <c r="G9" s="95" t="str">
        <f>GRANULOMETRÍA!H9</f>
        <v>ALH</v>
      </c>
      <c r="H9" s="95"/>
      <c r="I9" s="96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16</v>
      </c>
      <c r="C10" s="51" t="s">
        <v>4</v>
      </c>
      <c r="D10" s="52" t="str">
        <f>GRANULOMETRÍA!D10</f>
        <v>20.10 m-21.90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94"/>
      <c r="C11" s="94"/>
      <c r="D11" s="94"/>
      <c r="E11" s="20"/>
      <c r="F11" s="21"/>
      <c r="G11" s="21"/>
      <c r="H11" s="20"/>
      <c r="I11" s="54"/>
      <c r="J11" s="53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-17.809999999999999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89.998999999999995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57"/>
      <c r="E15" s="58"/>
      <c r="F15" s="12"/>
      <c r="G15" s="12"/>
      <c r="H15" s="12"/>
      <c r="I15" s="12"/>
      <c r="J15" s="18"/>
      <c r="AD15" s="101" t="s">
        <v>20</v>
      </c>
      <c r="AE15" s="101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101" t="s">
        <v>21</v>
      </c>
      <c r="AE19" s="101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100" t="s">
        <v>22</v>
      </c>
      <c r="AE25" s="100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59" t="s">
        <v>27</v>
      </c>
      <c r="B30" s="60">
        <f>(N13*LN(25))+N14</f>
        <v>32.670821559097348</v>
      </c>
      <c r="C30" s="12"/>
      <c r="D30" s="12"/>
      <c r="E30" s="12"/>
      <c r="F30" s="98" t="s">
        <v>29</v>
      </c>
      <c r="G30" s="98"/>
      <c r="H30" s="98"/>
      <c r="I30" s="12"/>
      <c r="J30" s="18"/>
    </row>
    <row r="31" spans="1:32" x14ac:dyDescent="0.25">
      <c r="A31" s="61" t="s">
        <v>28</v>
      </c>
      <c r="B31" s="60">
        <f>G45</f>
        <v>25.839267548321406</v>
      </c>
      <c r="C31" s="12"/>
      <c r="D31" s="12"/>
      <c r="E31" s="12"/>
      <c r="F31" s="70" t="s">
        <v>68</v>
      </c>
      <c r="G31" s="99"/>
      <c r="H31" s="99"/>
      <c r="I31" s="12"/>
      <c r="J31" s="18"/>
    </row>
    <row r="32" spans="1:32" x14ac:dyDescent="0.25">
      <c r="A32" s="61" t="s">
        <v>23</v>
      </c>
      <c r="B32" s="60">
        <f>B30-B31</f>
        <v>6.8315540107759425</v>
      </c>
      <c r="C32" s="12"/>
      <c r="D32" s="12"/>
      <c r="E32" s="12"/>
      <c r="F32" s="99"/>
      <c r="G32" s="99"/>
      <c r="H32" s="99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12"/>
      <c r="J34" s="18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12"/>
      <c r="J35" s="18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12"/>
      <c r="J36" s="18"/>
    </row>
    <row r="37" spans="1:10" x14ac:dyDescent="0.25">
      <c r="A37" s="62">
        <v>31</v>
      </c>
      <c r="B37" s="63">
        <v>1</v>
      </c>
      <c r="C37" s="64">
        <v>8.2569999999999997</v>
      </c>
      <c r="D37" s="64">
        <v>15.394</v>
      </c>
      <c r="E37" s="64">
        <v>13.801</v>
      </c>
      <c r="F37" s="63">
        <f>D37-E37</f>
        <v>1.593</v>
      </c>
      <c r="G37" s="64">
        <f>E37-C37</f>
        <v>5.5440000000000005</v>
      </c>
      <c r="H37" s="65">
        <f>(F37/G37)*100</f>
        <v>28.733766233766229</v>
      </c>
      <c r="I37" s="12"/>
      <c r="J37" s="18"/>
    </row>
    <row r="38" spans="1:10" x14ac:dyDescent="0.25">
      <c r="A38" s="62">
        <v>26</v>
      </c>
      <c r="B38" s="63">
        <v>2</v>
      </c>
      <c r="C38" s="64">
        <v>8.3759999999999994</v>
      </c>
      <c r="D38" s="64">
        <v>17.14</v>
      </c>
      <c r="E38" s="64">
        <v>15.028</v>
      </c>
      <c r="F38" s="64">
        <f t="shared" ref="F38:F40" si="0">D38-E38</f>
        <v>2.1120000000000001</v>
      </c>
      <c r="G38" s="64">
        <f t="shared" ref="G38:G40" si="1">E38-C38</f>
        <v>6.652000000000001</v>
      </c>
      <c r="H38" s="65">
        <f t="shared" ref="H38:H40" si="2">(F38/G38)*100</f>
        <v>31.749849669272397</v>
      </c>
      <c r="I38" s="12"/>
      <c r="J38" s="18"/>
    </row>
    <row r="39" spans="1:10" x14ac:dyDescent="0.25">
      <c r="A39" s="62">
        <v>23</v>
      </c>
      <c r="B39" s="63">
        <v>3</v>
      </c>
      <c r="C39" s="64">
        <v>8.234</v>
      </c>
      <c r="D39" s="64">
        <v>15.673999999999999</v>
      </c>
      <c r="E39" s="64">
        <v>13.755000000000001</v>
      </c>
      <c r="F39" s="64">
        <f t="shared" si="0"/>
        <v>1.9189999999999987</v>
      </c>
      <c r="G39" s="64">
        <f t="shared" si="1"/>
        <v>5.5210000000000008</v>
      </c>
      <c r="H39" s="65">
        <f t="shared" si="2"/>
        <v>34.758195978989285</v>
      </c>
      <c r="I39" s="12"/>
      <c r="J39" s="18"/>
    </row>
    <row r="40" spans="1:10" x14ac:dyDescent="0.25">
      <c r="A40" s="62">
        <v>19</v>
      </c>
      <c r="B40" s="63">
        <v>4</v>
      </c>
      <c r="C40" s="64">
        <v>8.1839999999999993</v>
      </c>
      <c r="D40" s="64">
        <v>14.384</v>
      </c>
      <c r="E40" s="64">
        <v>12.701000000000001</v>
      </c>
      <c r="F40" s="63">
        <f t="shared" si="0"/>
        <v>1.6829999999999998</v>
      </c>
      <c r="G40" s="64">
        <f t="shared" si="1"/>
        <v>4.5170000000000012</v>
      </c>
      <c r="H40" s="65">
        <f t="shared" si="2"/>
        <v>37.259242860305498</v>
      </c>
      <c r="I40" s="12"/>
      <c r="J40" s="18"/>
    </row>
    <row r="41" spans="1:10" x14ac:dyDescent="0.25">
      <c r="A41" s="66"/>
      <c r="B41" s="57"/>
      <c r="C41" s="57"/>
      <c r="D41" s="67"/>
      <c r="E41" s="67"/>
      <c r="F41" s="67"/>
      <c r="G41" s="57"/>
      <c r="H41" s="67"/>
      <c r="I41" s="12"/>
      <c r="J41" s="18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17"/>
      <c r="I42" s="12"/>
      <c r="J42" s="18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12"/>
      <c r="I43" s="12"/>
      <c r="J43" s="18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12"/>
      <c r="I44" s="12"/>
      <c r="J44" s="18"/>
    </row>
    <row r="45" spans="1:10" x14ac:dyDescent="0.25">
      <c r="A45" s="68">
        <v>1</v>
      </c>
      <c r="B45" s="69">
        <v>8.891</v>
      </c>
      <c r="C45" s="69">
        <v>10.128</v>
      </c>
      <c r="D45" s="69">
        <v>9.8740000000000006</v>
      </c>
      <c r="E45" s="69">
        <f>C45-D45</f>
        <v>0.25399999999999956</v>
      </c>
      <c r="F45" s="69">
        <f>D45-B45</f>
        <v>0.98300000000000054</v>
      </c>
      <c r="G45" s="23">
        <f>(E45/F45)*100</f>
        <v>25.839267548321406</v>
      </c>
      <c r="H45" s="12"/>
      <c r="I45" s="12"/>
      <c r="J45" s="18"/>
    </row>
    <row r="46" spans="1:10" x14ac:dyDescent="0.25">
      <c r="A46" s="45"/>
      <c r="B46" s="17"/>
      <c r="C46" s="17"/>
      <c r="D46" s="17"/>
      <c r="E46" s="17"/>
      <c r="F46" s="17"/>
      <c r="G46" s="17"/>
      <c r="H46" s="12"/>
      <c r="I46" s="12"/>
      <c r="J46" s="18"/>
    </row>
    <row r="47" spans="1:10" ht="15.75" thickBot="1" x14ac:dyDescent="0.3">
      <c r="A47" s="49"/>
      <c r="B47" s="21"/>
      <c r="C47" s="21"/>
      <c r="D47" s="21"/>
      <c r="E47" s="21"/>
      <c r="F47" s="21"/>
      <c r="G47" s="21"/>
      <c r="H47" s="21"/>
      <c r="I47" s="21"/>
      <c r="J47" s="22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SERVICIOS4</cp:lastModifiedBy>
  <cp:lastPrinted>2017-12-29T01:27:33Z</cp:lastPrinted>
  <dcterms:created xsi:type="dcterms:W3CDTF">2017-11-30T15:56:40Z</dcterms:created>
  <dcterms:modified xsi:type="dcterms:W3CDTF">2018-06-13T23:39:00Z</dcterms:modified>
</cp:coreProperties>
</file>