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3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<sst xmlns="http://schemas.openxmlformats.org/spreadsheetml/2006/main" count="97" uniqueCount="71">
  <si>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</si>
  <si>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</si>
  <si>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</si>
  <si>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</si>
  <si>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</si>
  <si>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</si>
  <si>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</si>
  <si>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</si>
  <si>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</si>
  <si>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</si>
  <si>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</si>
  <si>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</si>
  <si>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</si>
  <si>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</si>
  <si>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</si>
  <si>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</si>
  <si>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</si>
  <si>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</si>
  <si>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</si>
  <si>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</si>
  <si>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</si>
  <si>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</si>
  <si>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</si>
  <si>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</si>
  <si>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</si>
  <si>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</si>
  <si>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</si>
  <si>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</si>
  <si>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</si>
  <si>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</si>
  <si>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</si>
  <si>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</si>
  <si>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</si>
  <si>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</si>
  <si>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</si>
  <si>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</si>
  <si>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</si>
  <si>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</si>
  <si>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</si>
  <si>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</si>
  <si>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</si>
  <si>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</si>
  <si>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</si>
  <si>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</si>
  <si>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</si>
  <si>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</si>
  <si>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</si>
  <si>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</si>
  <si>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</si>
  <si>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</si>
  <si>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</si>
  <si>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</si>
  <si>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</si>
  <si>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</si>
  <si>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</si>
  <si>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</si>
  <si>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</si>
  <si>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</si>
  <si>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</si>
  <si>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</si>
  <si>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</si>
  <si>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</si>
  <si>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</si>
  <si>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</si>
  <si>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</si>
  <si>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</si>
  <si>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</si>
  <si>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</si>
  <si>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PUENTE ATIRANTADO KM 30+191.48</t>
  </si>
  <si>
    <t>SM - ARENA LIMOSA</t>
  </si>
  <si>
    <t>9.20 - 9.63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</si>
</sst>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96.27362257120042</c:v>
                </c:pt>
                <c:pt idx="8">
                  <c:v>86.646260314080379</c:v>
                </c:pt>
                <c:pt idx="9">
                  <c:v>74.130689379824332</c:v>
                </c:pt>
                <c:pt idx="10">
                  <c:v>58.534362523289857</c:v>
                </c:pt>
                <c:pt idx="11">
                  <c:v>49.869736491881817</c:v>
                </c:pt>
                <c:pt idx="12">
                  <c:v>41.012563215331376</c:v>
                </c:pt>
                <c:pt idx="13">
                  <c:v>28.689539526217729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48-4C52-A549-BA553C76F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644608"/>
        <c:axId val="170646912"/>
      </c:scatterChart>
      <c:valAx>
        <c:axId val="170644608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70646912"/>
        <c:crosses val="autoZero"/>
        <c:crossBetween val="midCat"/>
        <c:minorUnit val="10"/>
      </c:valAx>
      <c:valAx>
        <c:axId val="17064691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7064460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29</c:v>
                </c:pt>
                <c:pt idx="2">
                  <c:v>24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23.511187607573149</c:v>
                </c:pt>
                <c:pt idx="1">
                  <c:v>26.398520573277839</c:v>
                </c:pt>
                <c:pt idx="2">
                  <c:v>28.862973760933002</c:v>
                </c:pt>
                <c:pt idx="3">
                  <c:v>31.723750701852854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5-4DDD-8619-F7E9805C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312256"/>
        <c:axId val="171314176"/>
      </c:scatterChart>
      <c:valAx>
        <c:axId val="17131225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71314176"/>
        <c:crosses val="autoZero"/>
        <c:crossBetween val="midCat"/>
      </c:valAx>
      <c:valAx>
        <c:axId val="171314176"/>
        <c:scaling>
          <c:orientation val="minMax"/>
          <c:max val="32"/>
          <c:min val="23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7131225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6-46FC-B5F6-CFBEF6E5D81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36-46FC-B5F6-CFBEF6E5D81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36-46FC-B5F6-CFBEF6E5D81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36-46FC-B5F6-CFBEF6E5D81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27.700365122527977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2.9640276345125329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36-46FC-B5F6-CFBEF6E5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400576"/>
        <c:axId val="171411328"/>
      </c:scatterChart>
      <c:valAx>
        <c:axId val="17140057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1411328"/>
        <c:crosses val="autoZero"/>
        <c:crossBetween val="midCat"/>
        <c:majorUnit val="10"/>
        <c:minorUnit val="10"/>
      </c:valAx>
      <c:valAx>
        <c:axId val="17141132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140057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582083</xdr:colOff>
      <xdr:row>14</xdr:row>
      <xdr:rowOff>116417</xdr:rowOff>
    </xdr:from>
    <xdr:to>
      <xdr:col>1</xdr:col>
      <xdr:colOff>592667</xdr:colOff>
      <xdr:row>23</xdr:row>
      <xdr:rowOff>158751</xdr:rowOff>
    </xdr:to>
    <xdr:cxnSp macro="">
      <xdr:nvCxnSpPr>
        <xdr:cNvPr id="14" name="13 Conector recto"/>
        <xdr:cNvCxnSpPr/>
      </xdr:nvCxnSpPr>
      <xdr:spPr>
        <a:xfrm flipV="1">
          <a:off x="1555750" y="2794000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F12" sqref="F12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4257812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68</v>
      </c>
      <c r="C7" s="79"/>
      <c r="D7" s="79"/>
      <c r="E7" s="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/>
      <c r="C8" s="72"/>
      <c r="D8" s="72"/>
      <c r="E8" s="12"/>
      <c r="F8" s="12"/>
      <c r="G8" s="13" t="s">
        <v>5</v>
      </c>
      <c r="H8" s="73">
        <v>43071</v>
      </c>
      <c r="I8" s="74"/>
      <c r="J8" s="75"/>
      <c r="K8" s="18"/>
    </row>
    <row r="9" spans="1:11" x14ac:dyDescent="0.25">
      <c r="A9" s="11" t="s">
        <v>67</v>
      </c>
      <c r="B9" s="14">
        <v>3</v>
      </c>
      <c r="C9" s="13" t="s">
        <v>2</v>
      </c>
      <c r="D9" s="14">
        <v>14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22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81.3</v>
      </c>
      <c r="C17" s="23">
        <v>539.29999999999995</v>
      </c>
      <c r="D17" s="23">
        <v>457</v>
      </c>
      <c r="E17" s="23">
        <f>C17-D17</f>
        <v>82.299999999999955</v>
      </c>
      <c r="F17" s="23">
        <f>D17-B17</f>
        <v>375.7</v>
      </c>
      <c r="G17" s="23">
        <f>(E17/F17)*100</f>
        <v>21.905775885014627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14</v>
      </c>
      <c r="D31" s="26">
        <f t="shared" ref="D31" si="3">(C31*100)/$F$17</f>
        <v>3.7263774287995743</v>
      </c>
      <c r="E31" s="26">
        <f>E30+D31</f>
        <v>3.7263774287995743</v>
      </c>
      <c r="F31" s="26">
        <f>100-E31</f>
        <v>96.27362257120042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5</v>
      </c>
      <c r="D32" s="38">
        <f>(C32*$F$31)/$C$39</f>
        <v>9.6273622571200423</v>
      </c>
      <c r="E32" s="26">
        <f>D32</f>
        <v>9.6273622571200423</v>
      </c>
      <c r="F32" s="26">
        <f>$F$31-E32</f>
        <v>86.646260314080379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6.5</v>
      </c>
      <c r="D33" s="38">
        <f t="shared" ref="D33:D38" si="4">(C33*$F$31)/$C$39</f>
        <v>12.515570934256054</v>
      </c>
      <c r="E33" s="26">
        <f t="shared" ref="E33:E38" si="5">E32+D33</f>
        <v>22.142933191376095</v>
      </c>
      <c r="F33" s="26">
        <f t="shared" ref="F33:F38" si="6">$F$31-E33</f>
        <v>74.130689379824332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8.1</v>
      </c>
      <c r="D34" s="38">
        <f t="shared" si="4"/>
        <v>15.596326856534468</v>
      </c>
      <c r="E34" s="26">
        <f t="shared" si="5"/>
        <v>37.739260047910562</v>
      </c>
      <c r="F34" s="26">
        <f t="shared" si="6"/>
        <v>58.534362523289857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4.5</v>
      </c>
      <c r="D35" s="38">
        <f t="shared" si="4"/>
        <v>8.664626031408039</v>
      </c>
      <c r="E35" s="26">
        <f t="shared" si="5"/>
        <v>46.403886079318603</v>
      </c>
      <c r="F35" s="26">
        <f t="shared" si="6"/>
        <v>49.869736491881817</v>
      </c>
      <c r="G35" s="12"/>
      <c r="H35" s="30" t="s">
        <v>55</v>
      </c>
      <c r="I35" s="39">
        <f>E31</f>
        <v>3.7263774287995743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4.5999999999999996</v>
      </c>
      <c r="D36" s="38">
        <f t="shared" si="4"/>
        <v>8.857173276550439</v>
      </c>
      <c r="E36" s="26">
        <f t="shared" si="5"/>
        <v>55.261059355869044</v>
      </c>
      <c r="F36" s="26">
        <f t="shared" si="6"/>
        <v>41.012563215331376</v>
      </c>
      <c r="G36" s="12"/>
      <c r="H36" s="30" t="s">
        <v>56</v>
      </c>
      <c r="I36" s="39">
        <f>100-I35-I37</f>
        <v>67.584083044982691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6.4</v>
      </c>
      <c r="D37" s="38">
        <f t="shared" si="4"/>
        <v>12.323023689113654</v>
      </c>
      <c r="E37" s="26">
        <f t="shared" si="5"/>
        <v>67.584083044982691</v>
      </c>
      <c r="F37" s="26">
        <f t="shared" si="6"/>
        <v>28.689539526217729</v>
      </c>
      <c r="G37" s="12"/>
      <c r="H37" s="30" t="s">
        <v>57</v>
      </c>
      <c r="I37" s="39">
        <f>D38</f>
        <v>28.689539526217722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14.899999999999999</v>
      </c>
      <c r="D38" s="38">
        <f t="shared" si="4"/>
        <v>28.689539526217722</v>
      </c>
      <c r="E38" s="26">
        <f t="shared" si="5"/>
        <v>96.273622571200406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10" sqref="L1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>PUENTE ATIRANTADO KM 30+191.48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>
        <f>GRANULOMETRÍA!B8</f>
        <v>0</v>
      </c>
      <c r="C8" s="72"/>
      <c r="D8" s="72"/>
      <c r="E8" s="17"/>
      <c r="F8" s="13" t="s">
        <v>5</v>
      </c>
      <c r="G8" s="73">
        <f>GRANULOMETRÍA!H8</f>
        <v>43071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3</v>
      </c>
      <c r="C9" s="51" t="s">
        <v>2</v>
      </c>
      <c r="D9" s="14">
        <f>GRANULOMETRÍA!D9</f>
        <v>14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22</v>
      </c>
      <c r="C10" s="51" t="s">
        <v>4</v>
      </c>
      <c r="D10" s="52" t="str">
        <f>GRANULOMETRÍA!D10</f>
        <v>9.20 - 9.63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-13.49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71.123000000000005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27.700365122527977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6" t="s">
        <v>28</v>
      </c>
      <c r="B31" s="65">
        <f>G45</f>
        <v>24.736337488015444</v>
      </c>
      <c r="C31" s="12"/>
      <c r="D31" s="12"/>
      <c r="E31" s="12"/>
      <c r="F31" s="88" t="s">
        <v>69</v>
      </c>
      <c r="G31" s="102"/>
      <c r="H31" s="102"/>
      <c r="I31" s="12"/>
      <c r="J31" s="18"/>
    </row>
    <row r="32" spans="1:32" x14ac:dyDescent="0.25">
      <c r="A32" s="66" t="s">
        <v>23</v>
      </c>
      <c r="B32" s="65">
        <f>B30-B31</f>
        <v>2.9640276345125329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7">
        <v>32</v>
      </c>
      <c r="B37" s="57">
        <v>1</v>
      </c>
      <c r="C37" s="58">
        <v>13.095000000000001</v>
      </c>
      <c r="D37" s="58">
        <v>16.683</v>
      </c>
      <c r="E37" s="58">
        <v>16</v>
      </c>
      <c r="F37" s="57">
        <f>D37-E37</f>
        <v>0.68299999999999983</v>
      </c>
      <c r="G37" s="58">
        <f>E37-C37</f>
        <v>2.9049999999999994</v>
      </c>
      <c r="H37" s="59">
        <f>(F37/G37)*100</f>
        <v>23.511187607573149</v>
      </c>
      <c r="I37" s="12"/>
      <c r="J37" s="18"/>
    </row>
    <row r="38" spans="1:10" x14ac:dyDescent="0.25">
      <c r="A38" s="67">
        <v>29</v>
      </c>
      <c r="B38" s="57">
        <v>2</v>
      </c>
      <c r="C38" s="58">
        <v>13.327</v>
      </c>
      <c r="D38" s="58">
        <v>16.061</v>
      </c>
      <c r="E38" s="58">
        <v>15.49</v>
      </c>
      <c r="F38" s="58">
        <f t="shared" ref="F38:F40" si="0">D38-E38</f>
        <v>0.57099999999999973</v>
      </c>
      <c r="G38" s="58">
        <f t="shared" ref="G38:G40" si="1">E38-C38</f>
        <v>2.1630000000000003</v>
      </c>
      <c r="H38" s="59">
        <f t="shared" ref="H38:H40" si="2">(F38/G38)*100</f>
        <v>26.398520573277839</v>
      </c>
      <c r="I38" s="12"/>
      <c r="J38" s="18"/>
    </row>
    <row r="39" spans="1:10" x14ac:dyDescent="0.25">
      <c r="A39" s="67">
        <v>24</v>
      </c>
      <c r="B39" s="57">
        <v>3</v>
      </c>
      <c r="C39" s="58">
        <v>13.529</v>
      </c>
      <c r="D39" s="58">
        <v>16.623000000000001</v>
      </c>
      <c r="E39" s="58">
        <v>15.93</v>
      </c>
      <c r="F39" s="58">
        <f t="shared" si="0"/>
        <v>0.69300000000000139</v>
      </c>
      <c r="G39" s="58">
        <f t="shared" si="1"/>
        <v>2.4009999999999998</v>
      </c>
      <c r="H39" s="59">
        <f t="shared" si="2"/>
        <v>28.862973760933002</v>
      </c>
      <c r="I39" s="12"/>
      <c r="J39" s="18"/>
    </row>
    <row r="40" spans="1:10" x14ac:dyDescent="0.25">
      <c r="A40" s="67">
        <v>18</v>
      </c>
      <c r="B40" s="57">
        <v>4</v>
      </c>
      <c r="C40" s="58">
        <v>13.388999999999999</v>
      </c>
      <c r="D40" s="58">
        <v>15.734999999999999</v>
      </c>
      <c r="E40" s="58">
        <v>15.17</v>
      </c>
      <c r="F40" s="57">
        <f t="shared" si="0"/>
        <v>0.5649999999999995</v>
      </c>
      <c r="G40" s="58">
        <f t="shared" si="1"/>
        <v>1.7810000000000006</v>
      </c>
      <c r="H40" s="59">
        <f t="shared" si="2"/>
        <v>31.723750701852854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9">
        <v>1</v>
      </c>
      <c r="B45" s="62">
        <v>8.3010000000000002</v>
      </c>
      <c r="C45" s="62">
        <v>9.6020000000000003</v>
      </c>
      <c r="D45" s="62">
        <v>9.3439999999999994</v>
      </c>
      <c r="E45" s="62">
        <f>C45-D45</f>
        <v>0.2580000000000009</v>
      </c>
      <c r="F45" s="62">
        <f>D45-B45</f>
        <v>1.0429999999999993</v>
      </c>
      <c r="G45" s="23">
        <f>(E45/F45)*100</f>
        <v>24.736337488015444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2017-12-29T01:40:09Z</cp:lastPrinted>
  <dcterms:created xsi:type="dcterms:W3CDTF">2017-11-30T15:56:40Z</dcterms:created>
  <dcterms:modified xsi:type="dcterms:W3CDTF">2017-12-29T01:40:17Z</dcterms:modified>
</cp:coreProperties>
</file>