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7 PUENTE ATIRANTADO\LAB ATIRANTADO\SPT-3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<sst xmlns="http://schemas.openxmlformats.org/spreadsheetml/2006/main" count="97" uniqueCount="71">
  <si>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</si>
  <si>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</si>
  <si>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</si>
  <si>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</si>
  <si>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</si>
  <si>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</si>
  <si>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</si>
  <si>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</si>
  <si>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</si>
  <si>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</si>
  <si>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</si>
  <si>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</si>
  <si>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</si>
  <si>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</si>
  <si>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</si>
  <si>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</si>
  <si>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</si>
  <si>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</si>
  <si>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</si>
  <si>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</si>
  <si>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</si>
  <si>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</si>
  <si>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</si>
  <si>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</si>
  <si>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</si>
  <si>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</si>
  <si>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</si>
  <si>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</si>
  <si>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</si>
  <si>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</si>
  <si>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</si>
  <si>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</si>
  <si>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</si>
  <si>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</si>
  <si>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</si>
  <si>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</si>
  <si>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</si>
  <si>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</si>
  <si>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</si>
  <si>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</si>
  <si>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</si>
  <si>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</si>
  <si>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</si>
  <si>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</si>
  <si>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</si>
  <si>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</si>
  <si>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</si>
  <si>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</si>
  <si>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</si>
  <si>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</si>
  <si>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</si>
  <si>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</si>
  <si>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</si>
  <si>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</si>
  <si>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</si>
  <si>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</si>
  <si>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</si>
  <si>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</si>
  <si>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</si>
  <si>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</si>
  <si>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</si>
  <si>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</si>
  <si>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</si>
  <si>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</si>
  <si>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</si>
  <si>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</si>
  <si>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</si>
  <si>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</si>
  <si>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PUENTE ATIRANTADO KM 30+191.48</t>
  </si>
  <si>
    <t>ML - LIMO ARENOSO DE BAJA PLASTICIDAD</t>
  </si>
  <si>
    <t>4.60 - 5.20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</si>
</sst>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99.4</c:v>
                </c:pt>
                <c:pt idx="9">
                  <c:v>98.4</c:v>
                </c:pt>
                <c:pt idx="10">
                  <c:v>94.8</c:v>
                </c:pt>
                <c:pt idx="11">
                  <c:v>89</c:v>
                </c:pt>
                <c:pt idx="12">
                  <c:v>81.2</c:v>
                </c:pt>
                <c:pt idx="13">
                  <c:v>64.8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48-4C52-A549-BA553C76F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212544"/>
        <c:axId val="169284736"/>
      </c:scatterChart>
      <c:valAx>
        <c:axId val="169212544"/>
        <c:scaling>
          <c:logBase val="10"/>
          <c:orientation val="maxMin"/>
          <c:max val="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9284736"/>
        <c:crosses val="autoZero"/>
        <c:crossBetween val="midCat"/>
        <c:minorUnit val="10"/>
      </c:valAx>
      <c:valAx>
        <c:axId val="169284736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9212544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34</c:v>
                </c:pt>
                <c:pt idx="1">
                  <c:v>32</c:v>
                </c:pt>
                <c:pt idx="2">
                  <c:v>21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25.714285714285705</c:v>
                </c:pt>
                <c:pt idx="1">
                  <c:v>29.090051862329151</c:v>
                </c:pt>
                <c:pt idx="2">
                  <c:v>31.776447105788414</c:v>
                </c:pt>
                <c:pt idx="3">
                  <c:v>32.574525745257489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65-4DDD-8619-F7E9805C2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314944"/>
        <c:axId val="169317120"/>
      </c:scatterChart>
      <c:valAx>
        <c:axId val="169314944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169317120"/>
        <c:crosses val="autoZero"/>
        <c:crossBetween val="midCat"/>
      </c:valAx>
      <c:valAx>
        <c:axId val="169317120"/>
        <c:scaling>
          <c:orientation val="minMax"/>
          <c:max val="33"/>
          <c:min val="25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169314944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36-46FC-B5F6-CFBEF6E5D814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36-46FC-B5F6-CFBEF6E5D814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36-46FC-B5F6-CFBEF6E5D814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36-46FC-B5F6-CFBEF6E5D814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29.90778418925807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4.121070902544794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36-46FC-B5F6-CFBEF6E5D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346176"/>
        <c:axId val="169348480"/>
      </c:scatterChart>
      <c:valAx>
        <c:axId val="169346176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9348480"/>
        <c:crosses val="autoZero"/>
        <c:crossBetween val="midCat"/>
        <c:majorUnit val="10"/>
        <c:minorUnit val="10"/>
      </c:valAx>
      <c:valAx>
        <c:axId val="169348480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9346176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603250</xdr:colOff>
      <xdr:row>14</xdr:row>
      <xdr:rowOff>137583</xdr:rowOff>
    </xdr:from>
    <xdr:to>
      <xdr:col>1</xdr:col>
      <xdr:colOff>613834</xdr:colOff>
      <xdr:row>23</xdr:row>
      <xdr:rowOff>179917</xdr:rowOff>
    </xdr:to>
    <xdr:cxnSp macro="">
      <xdr:nvCxnSpPr>
        <xdr:cNvPr id="14" name="13 Conector recto"/>
        <xdr:cNvCxnSpPr/>
      </xdr:nvCxnSpPr>
      <xdr:spPr>
        <a:xfrm flipV="1">
          <a:off x="1576917" y="2815166"/>
          <a:ext cx="10584" cy="175683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Q14" sqref="Q14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97" t="s">
        <v>68</v>
      </c>
      <c r="C7" s="97"/>
      <c r="D7" s="97"/>
      <c r="E7" s="9"/>
      <c r="F7" s="9"/>
      <c r="G7" s="10" t="s">
        <v>25</v>
      </c>
      <c r="H7" s="89" t="s">
        <v>53</v>
      </c>
      <c r="I7" s="89"/>
      <c r="J7" s="90"/>
      <c r="K7" s="18"/>
    </row>
    <row r="8" spans="1:11" x14ac:dyDescent="0.25">
      <c r="A8" s="11" t="s">
        <v>1</v>
      </c>
      <c r="B8" s="91"/>
      <c r="C8" s="91"/>
      <c r="D8" s="91"/>
      <c r="E8" s="12"/>
      <c r="F8" s="12"/>
      <c r="G8" s="13" t="s">
        <v>5</v>
      </c>
      <c r="H8" s="92">
        <v>43071</v>
      </c>
      <c r="I8" s="73"/>
      <c r="J8" s="93"/>
      <c r="K8" s="18"/>
    </row>
    <row r="9" spans="1:11" x14ac:dyDescent="0.25">
      <c r="A9" s="11" t="s">
        <v>67</v>
      </c>
      <c r="B9" s="14">
        <v>3</v>
      </c>
      <c r="C9" s="13" t="s">
        <v>2</v>
      </c>
      <c r="D9" s="14">
        <v>8</v>
      </c>
      <c r="E9" s="12"/>
      <c r="F9" s="12"/>
      <c r="G9" s="13" t="s">
        <v>6</v>
      </c>
      <c r="H9" s="95" t="s">
        <v>17</v>
      </c>
      <c r="I9" s="95"/>
      <c r="J9" s="96"/>
      <c r="K9" s="18"/>
    </row>
    <row r="10" spans="1:11" x14ac:dyDescent="0.25">
      <c r="A10" s="11" t="s">
        <v>3</v>
      </c>
      <c r="B10" s="15">
        <v>21</v>
      </c>
      <c r="C10" s="13" t="s">
        <v>4</v>
      </c>
      <c r="D10" s="16" t="s">
        <v>70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94"/>
      <c r="C11" s="94"/>
      <c r="D11" s="94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72" t="s">
        <v>52</v>
      </c>
      <c r="B14" s="73"/>
      <c r="C14" s="73"/>
      <c r="D14" s="73"/>
      <c r="E14" s="73"/>
      <c r="F14" s="73"/>
      <c r="G14" s="73"/>
      <c r="H14" s="12"/>
      <c r="I14" s="12"/>
      <c r="J14" s="12"/>
      <c r="K14" s="18"/>
    </row>
    <row r="15" spans="1:11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12"/>
      <c r="I15" s="12"/>
      <c r="J15" s="12"/>
      <c r="K15" s="18"/>
    </row>
    <row r="16" spans="1:11" ht="21.95" customHeight="1" x14ac:dyDescent="0.25">
      <c r="A16" s="86"/>
      <c r="B16" s="82"/>
      <c r="C16" s="82"/>
      <c r="D16" s="82"/>
      <c r="E16" s="87"/>
      <c r="F16" s="87"/>
      <c r="G16" s="82"/>
      <c r="H16" s="12"/>
      <c r="I16" s="12"/>
      <c r="J16" s="12"/>
      <c r="K16" s="18"/>
    </row>
    <row r="17" spans="1:16" x14ac:dyDescent="0.25">
      <c r="A17" s="46">
        <v>1</v>
      </c>
      <c r="B17" s="23">
        <v>95.2</v>
      </c>
      <c r="C17" s="23">
        <v>596.9</v>
      </c>
      <c r="D17" s="23">
        <v>489.5</v>
      </c>
      <c r="E17" s="23">
        <f>C17-D17</f>
        <v>107.39999999999998</v>
      </c>
      <c r="F17" s="23">
        <f>D17-B17</f>
        <v>394.3</v>
      </c>
      <c r="G17" s="23">
        <f>(E17/F17)*100</f>
        <v>27.238143545523709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12"/>
      <c r="H21" s="12"/>
      <c r="I21" s="12"/>
      <c r="J21" s="12"/>
      <c r="K21" s="18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12"/>
      <c r="H22" s="70" t="s">
        <v>58</v>
      </c>
      <c r="I22" s="70"/>
      <c r="J22" s="70"/>
      <c r="K22" s="18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12"/>
      <c r="H23" s="71"/>
      <c r="I23" s="71"/>
      <c r="J23" s="71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0</v>
      </c>
      <c r="D29" s="26">
        <f>(C29*100)/$F$17</f>
        <v>0</v>
      </c>
      <c r="E29" s="26">
        <f>E28+D29</f>
        <v>0</v>
      </c>
      <c r="F29" s="26">
        <f t="shared" si="1"/>
        <v>100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0</v>
      </c>
      <c r="D30" s="26">
        <f>(C30*100)/$F$17</f>
        <v>0</v>
      </c>
      <c r="E30" s="26">
        <f>E29+D30</f>
        <v>0</v>
      </c>
      <c r="F30" s="26">
        <f t="shared" si="1"/>
        <v>100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0</v>
      </c>
      <c r="D31" s="26">
        <f t="shared" ref="D31" si="3">(C31*100)/$F$17</f>
        <v>0</v>
      </c>
      <c r="E31" s="26">
        <f>E30+D31</f>
        <v>0</v>
      </c>
      <c r="F31" s="26">
        <f>100-E31</f>
        <v>100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0.3</v>
      </c>
      <c r="D32" s="38">
        <f>(C32*$F$31)/$C$39</f>
        <v>0.6</v>
      </c>
      <c r="E32" s="26">
        <f>D32</f>
        <v>0.6</v>
      </c>
      <c r="F32" s="26">
        <f>$F$31-E32</f>
        <v>99.4</v>
      </c>
      <c r="G32" s="12"/>
      <c r="H32" s="75" t="s">
        <v>54</v>
      </c>
      <c r="I32" s="76"/>
      <c r="J32" s="77"/>
      <c r="K32" s="18"/>
    </row>
    <row r="33" spans="1:11" x14ac:dyDescent="0.25">
      <c r="A33" s="47" t="s">
        <v>35</v>
      </c>
      <c r="B33" s="24">
        <v>0.85</v>
      </c>
      <c r="C33" s="38">
        <v>0.5</v>
      </c>
      <c r="D33" s="38">
        <f t="shared" ref="D33:D38" si="4">(C33*$F$31)/$C$39</f>
        <v>1</v>
      </c>
      <c r="E33" s="26">
        <f t="shared" ref="E33:E38" si="5">E32+D33</f>
        <v>1.6</v>
      </c>
      <c r="F33" s="26">
        <f t="shared" ref="F33:F38" si="6">$F$31-E33</f>
        <v>98.4</v>
      </c>
      <c r="G33" s="12"/>
      <c r="H33" s="78"/>
      <c r="I33" s="79"/>
      <c r="J33" s="80"/>
      <c r="K33" s="18"/>
    </row>
    <row r="34" spans="1:11" x14ac:dyDescent="0.25">
      <c r="A34" s="47" t="s">
        <v>36</v>
      </c>
      <c r="B34" s="24">
        <v>0.42499999999999999</v>
      </c>
      <c r="C34" s="38">
        <v>1.8</v>
      </c>
      <c r="D34" s="38">
        <f t="shared" si="4"/>
        <v>3.6</v>
      </c>
      <c r="E34" s="26">
        <f t="shared" si="5"/>
        <v>5.2</v>
      </c>
      <c r="F34" s="26">
        <f t="shared" si="6"/>
        <v>94.8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2.9</v>
      </c>
      <c r="D35" s="38">
        <f t="shared" si="4"/>
        <v>5.8</v>
      </c>
      <c r="E35" s="26">
        <f t="shared" si="5"/>
        <v>11</v>
      </c>
      <c r="F35" s="26">
        <f t="shared" si="6"/>
        <v>89</v>
      </c>
      <c r="G35" s="12"/>
      <c r="H35" s="30" t="s">
        <v>55</v>
      </c>
      <c r="I35" s="39">
        <f>E31</f>
        <v>0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3.9</v>
      </c>
      <c r="D36" s="38">
        <f t="shared" si="4"/>
        <v>7.8</v>
      </c>
      <c r="E36" s="26">
        <f t="shared" si="5"/>
        <v>18.8</v>
      </c>
      <c r="F36" s="26">
        <f t="shared" si="6"/>
        <v>81.2</v>
      </c>
      <c r="G36" s="12"/>
      <c r="H36" s="30" t="s">
        <v>56</v>
      </c>
      <c r="I36" s="39">
        <f>100-I35-I37</f>
        <v>35.200000000000003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8.1999999999999993</v>
      </c>
      <c r="D37" s="38">
        <f t="shared" si="4"/>
        <v>16.399999999999999</v>
      </c>
      <c r="E37" s="26">
        <f t="shared" si="5"/>
        <v>35.200000000000003</v>
      </c>
      <c r="F37" s="26">
        <f t="shared" si="6"/>
        <v>64.8</v>
      </c>
      <c r="G37" s="12"/>
      <c r="H37" s="30" t="s">
        <v>57</v>
      </c>
      <c r="I37" s="39">
        <f>D38</f>
        <v>64.8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32.4</v>
      </c>
      <c r="D38" s="38">
        <f t="shared" si="4"/>
        <v>64.8</v>
      </c>
      <c r="E38" s="26">
        <f t="shared" si="5"/>
        <v>100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3" t="s">
        <v>42</v>
      </c>
      <c r="B39" s="84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7:J7"/>
    <mergeCell ref="B8:D8"/>
    <mergeCell ref="H8:J8"/>
    <mergeCell ref="B11:D11"/>
    <mergeCell ref="H9:J9"/>
    <mergeCell ref="B7:D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L6" sqref="L6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97" t="str">
        <f>GRANULOMETRÍA!B7</f>
        <v>PUENTE ATIRANTADO KM 30+191.48</v>
      </c>
      <c r="C7" s="97"/>
      <c r="D7" s="97"/>
      <c r="E7" s="50"/>
      <c r="F7" s="10" t="s">
        <v>25</v>
      </c>
      <c r="G7" s="89" t="s">
        <v>26</v>
      </c>
      <c r="H7" s="89"/>
      <c r="I7" s="90"/>
      <c r="J7" s="18"/>
      <c r="L7" s="2"/>
      <c r="M7" s="2"/>
      <c r="N7" s="2"/>
      <c r="AF7" s="2"/>
    </row>
    <row r="8" spans="1:32" x14ac:dyDescent="0.25">
      <c r="A8" s="11" t="s">
        <v>1</v>
      </c>
      <c r="B8" s="91">
        <f>GRANULOMETRÍA!B8</f>
        <v>0</v>
      </c>
      <c r="C8" s="91"/>
      <c r="D8" s="91"/>
      <c r="E8" s="17"/>
      <c r="F8" s="13" t="s">
        <v>5</v>
      </c>
      <c r="G8" s="92">
        <f>GRANULOMETRÍA!H8</f>
        <v>43071</v>
      </c>
      <c r="H8" s="73"/>
      <c r="I8" s="93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3</v>
      </c>
      <c r="C9" s="51" t="s">
        <v>2</v>
      </c>
      <c r="D9" s="14">
        <f>GRANULOMETRÍA!D9</f>
        <v>8</v>
      </c>
      <c r="E9" s="17"/>
      <c r="F9" s="13" t="s">
        <v>6</v>
      </c>
      <c r="G9" s="95" t="str">
        <f>GRANULOMETRÍA!H9</f>
        <v>ALH</v>
      </c>
      <c r="H9" s="95"/>
      <c r="I9" s="96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21</v>
      </c>
      <c r="C10" s="51" t="s">
        <v>4</v>
      </c>
      <c r="D10" s="52" t="str">
        <f>GRANULOMETRÍA!D10</f>
        <v>4.60 - 5.20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94"/>
      <c r="C11" s="94"/>
      <c r="D11" s="94"/>
      <c r="E11" s="20"/>
      <c r="F11" s="21"/>
      <c r="G11" s="21"/>
      <c r="H11" s="20"/>
      <c r="I11" s="54"/>
      <c r="J11" s="53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-9.1660000000000004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59.411999999999999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60"/>
      <c r="E15" s="63"/>
      <c r="F15" s="12"/>
      <c r="G15" s="12"/>
      <c r="H15" s="12"/>
      <c r="I15" s="12"/>
      <c r="J15" s="18"/>
      <c r="AD15" s="101" t="s">
        <v>20</v>
      </c>
      <c r="AE15" s="101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101" t="s">
        <v>21</v>
      </c>
      <c r="AE19" s="101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100" t="s">
        <v>22</v>
      </c>
      <c r="AE25" s="100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64" t="s">
        <v>27</v>
      </c>
      <c r="B30" s="65">
        <f>(N13*LN(25))+N14</f>
        <v>29.90778418925807</v>
      </c>
      <c r="C30" s="12"/>
      <c r="D30" s="12"/>
      <c r="E30" s="12"/>
      <c r="F30" s="98" t="s">
        <v>29</v>
      </c>
      <c r="G30" s="98"/>
      <c r="H30" s="98"/>
      <c r="I30" s="12"/>
      <c r="J30" s="18"/>
    </row>
    <row r="31" spans="1:32" x14ac:dyDescent="0.25">
      <c r="A31" s="66" t="s">
        <v>28</v>
      </c>
      <c r="B31" s="65">
        <f>G45</f>
        <v>25.786713286713276</v>
      </c>
      <c r="C31" s="12"/>
      <c r="D31" s="12"/>
      <c r="E31" s="12"/>
      <c r="F31" s="70" t="s">
        <v>69</v>
      </c>
      <c r="G31" s="99"/>
      <c r="H31" s="99"/>
      <c r="I31" s="12"/>
      <c r="J31" s="18"/>
    </row>
    <row r="32" spans="1:32" x14ac:dyDescent="0.25">
      <c r="A32" s="66" t="s">
        <v>23</v>
      </c>
      <c r="B32" s="65">
        <f>B30-B31</f>
        <v>4.121070902544794</v>
      </c>
      <c r="C32" s="12"/>
      <c r="D32" s="12"/>
      <c r="E32" s="12"/>
      <c r="F32" s="99"/>
      <c r="G32" s="99"/>
      <c r="H32" s="99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12"/>
      <c r="J34" s="18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12"/>
      <c r="J35" s="18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12"/>
      <c r="J36" s="18"/>
    </row>
    <row r="37" spans="1:10" x14ac:dyDescent="0.25">
      <c r="A37" s="67">
        <v>34</v>
      </c>
      <c r="B37" s="57">
        <v>1</v>
      </c>
      <c r="C37" s="58">
        <v>13.095000000000001</v>
      </c>
      <c r="D37" s="58">
        <v>16.702999999999999</v>
      </c>
      <c r="E37" s="58">
        <v>15.965</v>
      </c>
      <c r="F37" s="57">
        <f>D37-E37</f>
        <v>0.73799999999999955</v>
      </c>
      <c r="G37" s="58">
        <f>E37-C37</f>
        <v>2.8699999999999992</v>
      </c>
      <c r="H37" s="59">
        <f>(F37/G37)*100</f>
        <v>25.714285714285705</v>
      </c>
      <c r="I37" s="12"/>
      <c r="J37" s="18"/>
    </row>
    <row r="38" spans="1:10" x14ac:dyDescent="0.25">
      <c r="A38" s="67">
        <v>32</v>
      </c>
      <c r="B38" s="57">
        <v>2</v>
      </c>
      <c r="C38" s="58">
        <v>13.457000000000001</v>
      </c>
      <c r="D38" s="58">
        <v>16.195</v>
      </c>
      <c r="E38" s="58">
        <v>15.577999999999999</v>
      </c>
      <c r="F38" s="58">
        <f t="shared" ref="F38:F40" si="0">D38-E38</f>
        <v>0.61700000000000088</v>
      </c>
      <c r="G38" s="58">
        <f t="shared" ref="G38:G40" si="1">E38-C38</f>
        <v>2.1209999999999987</v>
      </c>
      <c r="H38" s="59">
        <f t="shared" ref="H38:H40" si="2">(F38/G38)*100</f>
        <v>29.090051862329151</v>
      </c>
      <c r="I38" s="12"/>
      <c r="J38" s="18"/>
    </row>
    <row r="39" spans="1:10" x14ac:dyDescent="0.25">
      <c r="A39" s="67">
        <v>21</v>
      </c>
      <c r="B39" s="57">
        <v>3</v>
      </c>
      <c r="C39" s="58">
        <v>13.529</v>
      </c>
      <c r="D39" s="58">
        <v>16.829999999999998</v>
      </c>
      <c r="E39" s="58">
        <v>16.033999999999999</v>
      </c>
      <c r="F39" s="58">
        <f t="shared" si="0"/>
        <v>0.79599999999999937</v>
      </c>
      <c r="G39" s="58">
        <f t="shared" si="1"/>
        <v>2.504999999999999</v>
      </c>
      <c r="H39" s="59">
        <f t="shared" si="2"/>
        <v>31.776447105788414</v>
      </c>
      <c r="I39" s="12"/>
      <c r="J39" s="18"/>
    </row>
    <row r="40" spans="1:10" x14ac:dyDescent="0.25">
      <c r="A40" s="67">
        <v>18</v>
      </c>
      <c r="B40" s="57">
        <v>4</v>
      </c>
      <c r="C40" s="58">
        <v>13.388999999999999</v>
      </c>
      <c r="D40" s="58">
        <v>15.835000000000001</v>
      </c>
      <c r="E40" s="58">
        <v>15.234</v>
      </c>
      <c r="F40" s="57">
        <f t="shared" si="0"/>
        <v>0.60100000000000087</v>
      </c>
      <c r="G40" s="58">
        <f t="shared" si="1"/>
        <v>1.8450000000000006</v>
      </c>
      <c r="H40" s="59">
        <f t="shared" si="2"/>
        <v>32.574525745257489</v>
      </c>
      <c r="I40" s="12"/>
      <c r="J40" s="18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8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17"/>
      <c r="I42" s="12"/>
      <c r="J42" s="18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12"/>
      <c r="I43" s="12"/>
      <c r="J43" s="18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12"/>
      <c r="I44" s="12"/>
      <c r="J44" s="18"/>
    </row>
    <row r="45" spans="1:10" x14ac:dyDescent="0.25">
      <c r="A45" s="69">
        <v>1</v>
      </c>
      <c r="B45" s="62">
        <v>11.359</v>
      </c>
      <c r="C45" s="62">
        <v>12.798</v>
      </c>
      <c r="D45" s="62">
        <v>12.503</v>
      </c>
      <c r="E45" s="62">
        <f>C45-D45</f>
        <v>0.29499999999999993</v>
      </c>
      <c r="F45" s="62">
        <f>D45-B45</f>
        <v>1.1440000000000001</v>
      </c>
      <c r="G45" s="23">
        <f>(E45/F45)*100</f>
        <v>25.786713286713276</v>
      </c>
      <c r="H45" s="12"/>
      <c r="I45" s="12"/>
      <c r="J45" s="18"/>
    </row>
    <row r="46" spans="1:10" x14ac:dyDescent="0.25">
      <c r="A46" s="45"/>
      <c r="B46" s="17"/>
      <c r="C46" s="17"/>
      <c r="D46" s="17"/>
      <c r="E46" s="17"/>
      <c r="F46" s="17"/>
      <c r="G46" s="17"/>
      <c r="H46" s="12"/>
      <c r="I46" s="12"/>
      <c r="J46" s="18"/>
    </row>
    <row r="47" spans="1:10" ht="15.75" thickBot="1" x14ac:dyDescent="0.3">
      <c r="A47" s="49"/>
      <c r="B47" s="21"/>
      <c r="C47" s="21"/>
      <c r="D47" s="21"/>
      <c r="E47" s="21"/>
      <c r="F47" s="21"/>
      <c r="G47" s="21"/>
      <c r="H47" s="21"/>
      <c r="I47" s="21"/>
      <c r="J47" s="22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2017-12-29T01:42:07Z</cp:lastPrinted>
  <dcterms:created xsi:type="dcterms:W3CDTF">2017-11-30T15:56:40Z</dcterms:created>
  <dcterms:modified xsi:type="dcterms:W3CDTF">2017-12-29T01:42:11Z</dcterms:modified>
</cp:coreProperties>
</file>